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28800" windowHeight="12135" tabRatio="500" activeTab="0"/>
  </bookViews>
  <sheets>
    <sheet name="５項目総計" sheetId="1" r:id="rId1"/>
    <sheet name="研究 " sheetId="2" r:id="rId2"/>
    <sheet name="教育" sheetId="3" r:id="rId3"/>
    <sheet name="診療" sheetId="4" r:id="rId4"/>
    <sheet name="社会貢献" sheetId="5" r:id="rId5"/>
    <sheet name="本学の管理・運営" sheetId="6" r:id="rId6"/>
  </sheets>
  <definedNames/>
  <calcPr fullCalcOnLoad="1"/>
</workbook>
</file>

<file path=xl/sharedStrings.xml><?xml version="1.0" encoding="utf-8"?>
<sst xmlns="http://schemas.openxmlformats.org/spreadsheetml/2006/main" count="541" uniqueCount="305">
  <si>
    <t>カテゴリー</t>
  </si>
  <si>
    <t>教材作成</t>
  </si>
  <si>
    <t>講義</t>
  </si>
  <si>
    <t>基礎自主研修</t>
  </si>
  <si>
    <t>各科目</t>
  </si>
  <si>
    <t>卒業試験</t>
  </si>
  <si>
    <t>　</t>
  </si>
  <si>
    <t>細　　　目</t>
  </si>
  <si>
    <t>項　　　目</t>
  </si>
  <si>
    <t>原著論文、総説、著書等</t>
  </si>
  <si>
    <t>原著論文</t>
  </si>
  <si>
    <t>和文</t>
  </si>
  <si>
    <t>総説</t>
  </si>
  <si>
    <t>欧文</t>
  </si>
  <si>
    <t>著書</t>
  </si>
  <si>
    <t>学会発表</t>
  </si>
  <si>
    <t>国際</t>
  </si>
  <si>
    <t>招待講演</t>
  </si>
  <si>
    <t>シンポジウム等</t>
  </si>
  <si>
    <t>一般演題</t>
  </si>
  <si>
    <t>国内</t>
  </si>
  <si>
    <t>研究費</t>
  </si>
  <si>
    <t>文科省科研費</t>
  </si>
  <si>
    <t>厚労省科研費</t>
  </si>
  <si>
    <t>その他の公的研究費</t>
  </si>
  <si>
    <t>民間助成金</t>
  </si>
  <si>
    <t>研究費の申請状況　　　　　　（代表のみ）</t>
  </si>
  <si>
    <t>研究費の獲得状況</t>
  </si>
  <si>
    <t>診療に関する活動状況</t>
  </si>
  <si>
    <t>時間外呼び出し件数</t>
  </si>
  <si>
    <t>日当直日数</t>
  </si>
  <si>
    <t>特色ある診療活動の企画・実施状況</t>
  </si>
  <si>
    <t>高度先進医療等の実績</t>
  </si>
  <si>
    <t>専門領域での所属学会の認定医、専門医または指導医の資格</t>
  </si>
  <si>
    <t>学会名</t>
  </si>
  <si>
    <t>資格内容</t>
  </si>
  <si>
    <t>その他診療に関わる活動状況</t>
  </si>
  <si>
    <t>臨床研修医指導</t>
  </si>
  <si>
    <t>後期研修医指導</t>
  </si>
  <si>
    <t>内容</t>
  </si>
  <si>
    <t>その他</t>
  </si>
  <si>
    <t>自由記載欄</t>
  </si>
  <si>
    <t>研究科における役職</t>
  </si>
  <si>
    <t>病院における役職</t>
  </si>
  <si>
    <t>所属講座内における役職</t>
  </si>
  <si>
    <t>委員会等の委員</t>
  </si>
  <si>
    <t>研究科における委員会等</t>
  </si>
  <si>
    <t>病院における委員会等</t>
  </si>
  <si>
    <t>講演会、セミナー等への出席状況</t>
  </si>
  <si>
    <t>研究科・病院への提言等</t>
  </si>
  <si>
    <t>万円</t>
  </si>
  <si>
    <t>万円</t>
  </si>
  <si>
    <t>万円</t>
  </si>
  <si>
    <t>主著</t>
  </si>
  <si>
    <t>共著</t>
  </si>
  <si>
    <t>編</t>
  </si>
  <si>
    <t>編</t>
  </si>
  <si>
    <t>筆頭</t>
  </si>
  <si>
    <t>共同</t>
  </si>
  <si>
    <t>題</t>
  </si>
  <si>
    <t>題</t>
  </si>
  <si>
    <t>代表</t>
  </si>
  <si>
    <t>分担</t>
  </si>
  <si>
    <t>企業等との共同研究・受託研究</t>
  </si>
  <si>
    <t>特許等</t>
  </si>
  <si>
    <t>申請</t>
  </si>
  <si>
    <t>取得</t>
  </si>
  <si>
    <t>内容を記載のこと</t>
  </si>
  <si>
    <t>ポイント</t>
  </si>
  <si>
    <t>集計</t>
  </si>
  <si>
    <t>備　考</t>
  </si>
  <si>
    <t>文科省、厚労省、その他公的研究費は、申請1件に付き5ポイント、民間助成金は、申請1件に付き3ポイント</t>
  </si>
  <si>
    <t>1コマ=1.5 時間として計算する</t>
  </si>
  <si>
    <t>カテゴリー</t>
  </si>
  <si>
    <t>備　　　考</t>
  </si>
  <si>
    <t>学部講義</t>
  </si>
  <si>
    <t>科目名（時間数）</t>
  </si>
  <si>
    <t>学部と大学院で2コマ（3時間）ずつ講義した場合、40点と計算する。</t>
  </si>
  <si>
    <t>大学院講義</t>
  </si>
  <si>
    <t>科目名（時間数）</t>
  </si>
  <si>
    <t>教養、他学部の講義</t>
  </si>
  <si>
    <t>科目名（時間数）</t>
  </si>
  <si>
    <t>演習・実習の指導</t>
  </si>
  <si>
    <t>基礎医学、社会医学実習</t>
  </si>
  <si>
    <t>科目名（時間数と回数）</t>
  </si>
  <si>
    <t>教養、他学部の実習</t>
  </si>
  <si>
    <t>その他（PBLチューター等）</t>
  </si>
  <si>
    <t>研修の指導</t>
  </si>
  <si>
    <t>人数</t>
  </si>
  <si>
    <t>大学院生、研究生の研究指導</t>
  </si>
  <si>
    <t>問題作成、採点、評価</t>
  </si>
  <si>
    <t>入学試験（学部）</t>
  </si>
  <si>
    <t>該当すれば○</t>
  </si>
  <si>
    <t>入学試験（大学院）</t>
  </si>
  <si>
    <t>該当すれば○</t>
  </si>
  <si>
    <t>入学試験（面接委員，採点委員）</t>
  </si>
  <si>
    <t>該当すれば○</t>
  </si>
  <si>
    <t>学位審査（修士、博士）</t>
  </si>
  <si>
    <t>その他の試験</t>
  </si>
  <si>
    <t>試験監督</t>
  </si>
  <si>
    <t>主任</t>
  </si>
  <si>
    <t>日数</t>
  </si>
  <si>
    <t>センター入試、入学試験、CBT、その他</t>
  </si>
  <si>
    <t>監督、医務室勤務</t>
  </si>
  <si>
    <t>教育改善</t>
  </si>
  <si>
    <t>環境整備</t>
  </si>
  <si>
    <t>PBLシナリオ作成、SP教育等はここへ</t>
  </si>
  <si>
    <t>FD参加（受講者として）</t>
  </si>
  <si>
    <t>日数</t>
  </si>
  <si>
    <t>FD参加（講師として）</t>
  </si>
  <si>
    <t>ユニット責任者、コースディレクター等</t>
  </si>
  <si>
    <t>課外活動</t>
  </si>
  <si>
    <t>サークル活動</t>
  </si>
  <si>
    <t>内容（時間数）</t>
  </si>
  <si>
    <t>学生支援</t>
  </si>
  <si>
    <t>内容（時間数）</t>
  </si>
  <si>
    <t>補講、面接その他</t>
  </si>
  <si>
    <t>留学生支援・指導</t>
  </si>
  <si>
    <t>　</t>
  </si>
  <si>
    <t>時間外診療時間</t>
  </si>
  <si>
    <t>週あたり時間数</t>
  </si>
  <si>
    <t>年あたり数</t>
  </si>
  <si>
    <t>紹介患者数</t>
  </si>
  <si>
    <t>術者としての検査数</t>
  </si>
  <si>
    <t>個人の年間数</t>
  </si>
  <si>
    <t>診療科の年間総数</t>
  </si>
  <si>
    <t>助手あるいは指導者として関わった検査数</t>
  </si>
  <si>
    <t>術者としての手術数</t>
  </si>
  <si>
    <t>助手あるいは指導者として関わった手術数</t>
  </si>
  <si>
    <t>年間件数</t>
  </si>
  <si>
    <t>施行患者数ではなく、1手技を1件とカウント</t>
  </si>
  <si>
    <r>
      <t>治験の</t>
    </r>
    <r>
      <rPr>
        <sz val="11"/>
        <rFont val="ＭＳ Ｐゴシック"/>
        <family val="3"/>
      </rPr>
      <t>実績件数</t>
    </r>
  </si>
  <si>
    <t>施行患者数ではなく、1治験を1件とカウント</t>
  </si>
  <si>
    <t>様々なコースプロバイダー、コースディレクター、インストラクター資格</t>
  </si>
  <si>
    <t>コース名</t>
  </si>
  <si>
    <t>時間（月）</t>
  </si>
  <si>
    <t>人数X月数＋人数X月数・・・で累積計算</t>
  </si>
  <si>
    <t>診療能力向上のためのワークショップ等への参加</t>
  </si>
  <si>
    <t>受講年月日</t>
  </si>
  <si>
    <t>インシデント・アクシデントレポート提出</t>
  </si>
  <si>
    <t>※診療に関する自己評価</t>
  </si>
  <si>
    <t>（５）：目標以上である（特に優れている）</t>
  </si>
  <si>
    <t>（４）：目標に十分到達している（優れている）</t>
  </si>
  <si>
    <t>（３）：目標にほぼ到達している（概ね良好である）</t>
  </si>
  <si>
    <t>（２）：目標にはある程度到達しているが、改善の必要がある（改善の余地がある）</t>
  </si>
  <si>
    <t>（１）：目標到達が不十分である（改善を要する）</t>
  </si>
  <si>
    <t>市民・地域住民・専門家等に対する教育活動</t>
  </si>
  <si>
    <t>大学が実施する市民向け講座・シンポジウム・講演会等の実施、協力</t>
  </si>
  <si>
    <t>他大学での非常勤講師、大学院講義（セミナー）、研修医ワークショップタスクフォースなどでの協力</t>
  </si>
  <si>
    <t>小中高等学校/医師会/企業主催の講演会等での出張講演等</t>
  </si>
  <si>
    <t>海外を含む外部からの研修生の受入・指導</t>
  </si>
  <si>
    <t>社会における知の創造・応用の実践</t>
  </si>
  <si>
    <t>学会における役職、委員としての活動</t>
  </si>
  <si>
    <t>学術誌の編集担当者（査読委員としての編集委員は上記役職欄に記載）</t>
  </si>
  <si>
    <t>学術誌の査読</t>
  </si>
  <si>
    <t>研究班の主任、分担・協力者、アドバイザリーボード</t>
  </si>
  <si>
    <t>学会・研究会・セミナー等の開催</t>
  </si>
  <si>
    <t>ベンチャー起業等</t>
  </si>
  <si>
    <t>社会への専門知識の提供</t>
  </si>
  <si>
    <t>国・地方自治体・国際機関・その他公的機関からの依頼による委員等、専門家・学識経験者としての協力、裁判の鑑定等</t>
  </si>
  <si>
    <t>医療機関に対する診療指導、企業・団体に対するアドバイザー等の個別機関における社会貢献</t>
  </si>
  <si>
    <t>専門家として新聞、テレビ等のメディアに取り上げられることによる大規模な情報発信</t>
  </si>
  <si>
    <t>社会から寄せられる相談への専門家としての対応</t>
  </si>
  <si>
    <t>その他の社会貢献</t>
  </si>
  <si>
    <t>大規模災害被災地や蝶ヶ岳診療所の診療ボランティア活動等</t>
  </si>
  <si>
    <t>研究業績としてはカウントされない公的媒体での一般向け情報発信（コラム執筆等）</t>
  </si>
  <si>
    <t>ホームページ作成による情報発信</t>
  </si>
  <si>
    <t>役職</t>
  </si>
  <si>
    <t>全学における役職</t>
  </si>
  <si>
    <t>全学における委員会等</t>
  </si>
  <si>
    <t>全員参加の講演会、セミナー等</t>
  </si>
  <si>
    <t>ワーキンググループ、プロジェクト等への参加</t>
  </si>
  <si>
    <t>研究科・病院におけるワーキンググループ、プロジェクト等への参加状況</t>
  </si>
  <si>
    <t>研究科・病院の募集要項への提出状況、採択状況</t>
  </si>
  <si>
    <t>自己研鑽</t>
  </si>
  <si>
    <t>管理運営に関与する集会、セミナー等への参加状況</t>
  </si>
  <si>
    <t>業　　　績</t>
  </si>
  <si>
    <t>備　　考</t>
  </si>
  <si>
    <t>分担については本人分のみ記載</t>
  </si>
  <si>
    <t>※研究に関する自己評価</t>
  </si>
  <si>
    <t>自己アピール、医学研究科への提言等を記載してください。</t>
  </si>
  <si>
    <t>研究ポイント合計</t>
  </si>
  <si>
    <t>研究エフォート</t>
  </si>
  <si>
    <t>（２）：目標にはある程度到達しているが、改善の必要がある(改善の余地がある)</t>
  </si>
  <si>
    <t>講義等</t>
  </si>
  <si>
    <t>入試・試験等　　　　学事関連</t>
  </si>
  <si>
    <t>ポイント</t>
  </si>
  <si>
    <t>集　計</t>
  </si>
  <si>
    <t>教育ポイント合計</t>
  </si>
  <si>
    <t>教育エフォート</t>
  </si>
  <si>
    <t>診療エフォート</t>
  </si>
  <si>
    <t>※教育に関する自己評価</t>
  </si>
  <si>
    <t>集　計</t>
  </si>
  <si>
    <t>件　数</t>
  </si>
  <si>
    <t>社会貢献ポイント合計</t>
  </si>
  <si>
    <t>社会貢献エフォート</t>
  </si>
  <si>
    <t>※社会貢献に関する自己評価</t>
  </si>
  <si>
    <t>※管理・運営に関する自己評価</t>
  </si>
  <si>
    <t>管理・運営ポイント合計</t>
  </si>
  <si>
    <t>管理・運営エフォート</t>
  </si>
  <si>
    <t>分野名</t>
  </si>
  <si>
    <t>氏　名</t>
  </si>
  <si>
    <t>社会貢献</t>
  </si>
  <si>
    <t>本学の管理・運営</t>
  </si>
  <si>
    <t>研　究</t>
  </si>
  <si>
    <t>教　育</t>
  </si>
  <si>
    <t>診　療</t>
  </si>
  <si>
    <t>エフォート値</t>
  </si>
  <si>
    <t>期　間</t>
  </si>
  <si>
    <t>件</t>
  </si>
  <si>
    <t>業績</t>
  </si>
  <si>
    <t>企画</t>
  </si>
  <si>
    <t>講演</t>
  </si>
  <si>
    <t>件</t>
  </si>
  <si>
    <t>主担当</t>
  </si>
  <si>
    <t>その他</t>
  </si>
  <si>
    <t>ポイント</t>
  </si>
  <si>
    <t>企画は5ポイント、講演は半日単位で１ポイントとカウントする</t>
  </si>
  <si>
    <t>半日単位で１ポイントとカウントする</t>
  </si>
  <si>
    <t>会議等における年間の活動日を半日単位で１ポイントとカウントする</t>
  </si>
  <si>
    <t>開催期間半日単位で3ポイントとカウントする</t>
  </si>
  <si>
    <t>半日単位で１ポイントとカウントする</t>
  </si>
  <si>
    <t>主担当者は5ポイント、それ以外の貢献は1ポイントとカウントする</t>
  </si>
  <si>
    <t>副病院長（１５）、病院長補佐（１５）、各センター長（１５）、診療科部長（１５）、診療科副部長（１０）、中央部門長（１５）、中央副部門長（１０）</t>
  </si>
  <si>
    <t>医局長（１０）、病棟医長（１０）、講座内独自の役職（５）</t>
  </si>
  <si>
    <t>委員長（１０）、委員（２）</t>
  </si>
  <si>
    <t>出席（１）、プレゼン（５）</t>
  </si>
  <si>
    <t>応募（２）、採択（１０）</t>
  </si>
  <si>
    <t>１回につき（１）</t>
  </si>
  <si>
    <t>ポイント</t>
  </si>
  <si>
    <t>　～長（２０）、副～長（１５）、～長補佐（１５）</t>
  </si>
  <si>
    <t>人</t>
  </si>
  <si>
    <t>日</t>
  </si>
  <si>
    <t>時間</t>
  </si>
  <si>
    <t>1科目につき、
5時間まで：20
10時間まで：30
15時間まで：40
15時間以上：50</t>
  </si>
  <si>
    <t>１人　100</t>
  </si>
  <si>
    <t>１人　120</t>
  </si>
  <si>
    <t>１人　5</t>
  </si>
  <si>
    <t>1件　5</t>
  </si>
  <si>
    <t>1日　2</t>
  </si>
  <si>
    <t>1日　1</t>
  </si>
  <si>
    <t>1件　5</t>
  </si>
  <si>
    <t>1日　5</t>
  </si>
  <si>
    <t>1日　10</t>
  </si>
  <si>
    <t>1件につき、
10時間まで：10
30時間まで：20
30時間以上：30</t>
  </si>
  <si>
    <t>文科省、厚労省、その他公的研究費は、取得1件に付き代表10ポイント、分担5ポイント、民間助成金は、取得1件に付き7ポイント、分担３ポイント、企業との共同研究費は、取得1件に付き代表4ポイント、分担2ポイント。
それぞれの合計金額でさらに加算。100万円以下10ポイント、100万円を超え300万円以下20ポイント、300万円を超え700万円以下30ポイント、700万円超40ポイント</t>
  </si>
  <si>
    <t>（５）：特に優れている</t>
  </si>
  <si>
    <t>（４）：優れている</t>
  </si>
  <si>
    <t>（３）：概ね良好である</t>
  </si>
  <si>
    <t>（２）：改善の余地がある</t>
  </si>
  <si>
    <t>（１）：改善を要する</t>
  </si>
  <si>
    <t>（記入欄）</t>
  </si>
  <si>
    <t>　　　</t>
  </si>
  <si>
    <t>出産・育児・介護等により教員業績評価の対象となる活動を中断した場合は、その期間を記入してください。</t>
  </si>
  <si>
    <t>中断期間</t>
  </si>
  <si>
    <t>～</t>
  </si>
  <si>
    <t>教員業績評価記入用フォーマット（診療）</t>
  </si>
  <si>
    <t>　</t>
  </si>
  <si>
    <t>カテゴリー</t>
  </si>
  <si>
    <t>外来診療患者数</t>
  </si>
  <si>
    <t>年あたりのべ数</t>
  </si>
  <si>
    <t>入院受け持ち患者数</t>
  </si>
  <si>
    <t>年あたり数</t>
  </si>
  <si>
    <t>診療時間</t>
  </si>
  <si>
    <t>週あたり時間数</t>
  </si>
  <si>
    <t>エフォートは５領域合計で１とします。</t>
  </si>
  <si>
    <t>なお、各領域の最低値は０．０５とします。ただし、診療を行っていない場合は０となります。</t>
  </si>
  <si>
    <t>（５）評価</t>
  </si>
  <si>
    <t>被評価者の総数の１割以内</t>
  </si>
  <si>
    <t>（４）評価</t>
  </si>
  <si>
    <t>被評価者の総数の２割以内</t>
  </si>
  <si>
    <t>ポイント</t>
  </si>
  <si>
    <t>評価者である所属長が、５段階評価の（５）及び（４）の評価を付すことができる被評価者の数は、次のとおりとする。</t>
  </si>
  <si>
    <t>※研究に関する所属長による評価</t>
  </si>
  <si>
    <t>※教育に関する所属長による評価</t>
  </si>
  <si>
    <t>※診療に関する所属長による評価</t>
  </si>
  <si>
    <t>※社会貢献に関する所属長による評価</t>
  </si>
  <si>
    <t>※管理・運営に関する所属長による評価</t>
  </si>
  <si>
    <t>教員業績評価記入用フォーマット（総計）</t>
  </si>
  <si>
    <t>教員業績評価記入用フォーマット（研究）</t>
  </si>
  <si>
    <t>教員業績評価記入用フォーマット（教育）</t>
  </si>
  <si>
    <t>教員業績評価記入用フォーマット（社会貢献）</t>
  </si>
  <si>
    <t>教員業績評価記入用フォーマット（本学の管理・運営）</t>
  </si>
  <si>
    <t>エフォートは５領域合計で１とします。</t>
  </si>
  <si>
    <t>なお、各領域の最低値は０．０５とします。</t>
  </si>
  <si>
    <t>エフォートは５領域合計で１とします。なお、各領域の最低値は０．０５とします。</t>
  </si>
  <si>
    <t>合　計</t>
  </si>
  <si>
    <t>自己評価</t>
  </si>
  <si>
    <t>所属長評価</t>
  </si>
  <si>
    <r>
      <t>ポイント合計</t>
    </r>
    <r>
      <rPr>
        <vertAlign val="superscript"/>
        <sz val="11"/>
        <rFont val="ＭＳ Ｐゴシック"/>
        <family val="3"/>
      </rPr>
      <t>※</t>
    </r>
  </si>
  <si>
    <t>※ポイント合計は各シートの値が転記されますが、「教育」は１／５倍した数値が表示されています。</t>
  </si>
  <si>
    <t>基本臨床技能実習（OSCE実習）</t>
  </si>
  <si>
    <t>教育IR活動</t>
  </si>
  <si>
    <t>授業外での教育活動</t>
  </si>
  <si>
    <t>他学部との連携</t>
  </si>
  <si>
    <t>医薬看連携地域参加型学習、ENPHASなど</t>
  </si>
  <si>
    <t>臨床実習、選択制臨床実習</t>
  </si>
  <si>
    <r>
      <t xml:space="preserve">1科目，1回につき、
10時間まで：20
30時間まで：40
30時間以上：50
</t>
    </r>
    <r>
      <rPr>
        <sz val="10"/>
        <rFont val="ＭＳ Ｐゴシック"/>
        <family val="3"/>
      </rPr>
      <t>（OSCE実習は×2倍）</t>
    </r>
  </si>
  <si>
    <r>
      <rPr>
        <sz val="11"/>
        <rFont val="ＭＳ Ｐゴシック"/>
        <family val="3"/>
      </rPr>
      <t>臨床実習で18グループの学生に3時間ずつ指導した場合、360点と計算する。</t>
    </r>
  </si>
  <si>
    <t>CBT（問題作成、実施責任者、会場責任者）、国家試験</t>
  </si>
  <si>
    <t>エフォート値は５領域合計が1となるように数値を調整してください。なお各領域の最低値は0.05とします。ただし、診療を行っていない場合、診療領域は0となります。</t>
  </si>
  <si>
    <t>令和4年4月1日～令和5年3月31日</t>
  </si>
  <si>
    <r>
      <rPr>
        <sz val="11"/>
        <color indexed="10"/>
        <rFont val="ＭＳ Ｐゴシック"/>
        <family val="3"/>
      </rPr>
      <t>臨床実習前</t>
    </r>
    <r>
      <rPr>
        <sz val="11"/>
        <rFont val="ＭＳ Ｐゴシック"/>
        <family val="3"/>
      </rPr>
      <t>OSCE</t>
    </r>
    <r>
      <rPr>
        <sz val="11"/>
        <color indexed="10"/>
        <rFont val="ＭＳ Ｐゴシック"/>
        <family val="3"/>
      </rPr>
      <t>内部</t>
    </r>
    <r>
      <rPr>
        <sz val="11"/>
        <rFont val="ＭＳ Ｐゴシック"/>
        <family val="3"/>
      </rPr>
      <t>評価者</t>
    </r>
    <r>
      <rPr>
        <sz val="11"/>
        <rFont val="ＭＳ Ｐゴシック"/>
        <family val="3"/>
      </rPr>
      <t>、</t>
    </r>
    <r>
      <rPr>
        <sz val="11"/>
        <color indexed="10"/>
        <rFont val="ＭＳ Ｐゴシック"/>
        <family val="3"/>
      </rPr>
      <t>課題</t>
    </r>
    <r>
      <rPr>
        <sz val="11"/>
        <rFont val="ＭＳ Ｐゴシック"/>
        <family val="3"/>
      </rPr>
      <t>責任者、実施責任者</t>
    </r>
  </si>
  <si>
    <r>
      <rPr>
        <sz val="11"/>
        <color indexed="10"/>
        <rFont val="ＭＳ Ｐゴシック"/>
        <family val="3"/>
      </rPr>
      <t>臨床実習後</t>
    </r>
    <r>
      <rPr>
        <sz val="11"/>
        <rFont val="ＭＳ Ｐゴシック"/>
        <family val="3"/>
      </rPr>
      <t>OSCE</t>
    </r>
    <r>
      <rPr>
        <sz val="11"/>
        <color indexed="10"/>
        <rFont val="ＭＳ Ｐゴシック"/>
        <family val="3"/>
      </rPr>
      <t>内部</t>
    </r>
    <r>
      <rPr>
        <sz val="11"/>
        <rFont val="ＭＳ Ｐゴシック"/>
        <family val="3"/>
      </rPr>
      <t>評価者、</t>
    </r>
    <r>
      <rPr>
        <sz val="11"/>
        <color indexed="10"/>
        <rFont val="ＭＳ Ｐゴシック"/>
        <family val="3"/>
      </rPr>
      <t>課題</t>
    </r>
    <r>
      <rPr>
        <sz val="11"/>
        <rFont val="ＭＳ Ｐゴシック"/>
        <family val="3"/>
      </rPr>
      <t>責任者、実施責任者</t>
    </r>
  </si>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</sst>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2">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12"/>
      <name val="ＭＳ Ｐゴシック"/>
      <family val="3"/>
    </font>
    <font>
      <sz val="9"/>
      <name val="ＭＳ Ｐゴシック"/>
      <family val="3"/>
    </font>
    <font>
      <sz val="10"/>
      <name val="ＭＳ Ｐゴシック"/>
      <family val="3"/>
    </font>
    <font>
      <sz val="10.5"/>
      <name val="ＭＳ Ｐゴシック"/>
      <family val="3"/>
    </font>
    <font>
      <sz val="20"/>
      <name val="ＭＳ Ｐゴシック"/>
      <family val="3"/>
    </font>
    <font>
      <sz val="12"/>
      <name val="Arial"/>
      <family val="2"/>
    </font>
    <font>
      <sz val="16"/>
      <name val="ＭＳ Ｐゴシック"/>
      <family val="3"/>
    </font>
    <font>
      <vertAlign val="superscript"/>
      <sz val="11"/>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style="medium"/>
      <bottom style="thin"/>
    </border>
    <border>
      <left style="thin"/>
      <right style="thin"/>
      <top style="double"/>
      <bottom style="thin"/>
    </border>
    <border>
      <left style="thin"/>
      <right style="thin"/>
      <top style="thin"/>
      <bottom style="medium"/>
    </border>
    <border>
      <left style="thin"/>
      <right style="thin"/>
      <top style="medium"/>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color indexed="63"/>
      </bottom>
    </border>
    <border>
      <left style="thin"/>
      <right style="thin"/>
      <top style="thin"/>
      <bottom>
        <color indexed="63"/>
      </bottom>
    </border>
    <border>
      <left style="medium"/>
      <right style="thin"/>
      <top style="double"/>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style="thin"/>
      <top style="double"/>
      <bottom style="medium"/>
    </border>
    <border>
      <left style="thin"/>
      <right style="thin"/>
      <top style="thin"/>
      <bottom style="double"/>
    </border>
    <border>
      <left style="thin"/>
      <right style="thin"/>
      <top style="double"/>
      <bottom>
        <color indexed="63"/>
      </bottom>
    </border>
    <border>
      <left style="thin"/>
      <right>
        <color indexed="63"/>
      </right>
      <top style="double"/>
      <bottom style="medium"/>
    </border>
    <border>
      <left>
        <color indexed="63"/>
      </left>
      <right style="thin"/>
      <top style="double"/>
      <bottom style="medium"/>
    </border>
    <border>
      <left style="medium"/>
      <right style="thin"/>
      <top style="thin"/>
      <bottom style="double"/>
    </border>
    <border>
      <left style="thin"/>
      <right style="medium"/>
      <top style="thin"/>
      <bottom style="double"/>
    </border>
    <border>
      <left style="medium"/>
      <right style="thin"/>
      <top style="double"/>
      <bottom style="medium"/>
    </border>
    <border>
      <left style="thin"/>
      <right style="medium"/>
      <top style="double"/>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color indexed="63"/>
      </left>
      <right style="thin"/>
      <top style="double"/>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color indexed="63"/>
      </top>
      <bottom style="thin"/>
    </border>
    <border>
      <left>
        <color indexed="63"/>
      </left>
      <right style="medium"/>
      <top>
        <color indexed="63"/>
      </top>
      <bottom style="thin"/>
    </border>
    <border>
      <left style="thin"/>
      <right style="medium"/>
      <top style="double"/>
      <bottom style="thin"/>
    </border>
    <border>
      <left style="medium"/>
      <right style="medium"/>
      <top style="thin"/>
      <bottom style="thin"/>
    </border>
    <border>
      <left style="thin"/>
      <right style="thin"/>
      <top style="medium"/>
      <bottom style="double"/>
    </border>
    <border>
      <left style="thin"/>
      <right style="medium"/>
      <top style="medium"/>
      <bottom style="double"/>
    </border>
    <border>
      <left>
        <color indexed="63"/>
      </left>
      <right style="thin"/>
      <top style="medium"/>
      <bottom style="double"/>
    </border>
    <border>
      <left style="medium"/>
      <right style="double"/>
      <top style="medium"/>
      <bottom style="double"/>
    </border>
    <border>
      <left style="medium"/>
      <right style="double"/>
      <top>
        <color indexed="63"/>
      </top>
      <bottom style="thin"/>
    </border>
    <border>
      <left style="medium"/>
      <right style="double"/>
      <top style="thin"/>
      <bottom style="thin"/>
    </border>
    <border>
      <left style="medium"/>
      <right style="double"/>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double"/>
      <bottom style="thin"/>
    </border>
    <border>
      <left>
        <color indexed="63"/>
      </left>
      <right style="thin"/>
      <top style="medium"/>
      <bottom style="thin"/>
    </border>
    <border>
      <left>
        <color indexed="63"/>
      </left>
      <right style="thin"/>
      <top style="thin"/>
      <bottom style="thin"/>
    </border>
    <border>
      <left>
        <color indexed="63"/>
      </left>
      <right style="thin"/>
      <top style="thin"/>
      <bottom style="double"/>
    </border>
    <border>
      <left>
        <color indexed="63"/>
      </left>
      <right>
        <color indexed="63"/>
      </right>
      <top style="double"/>
      <bottom style="thin"/>
    </border>
    <border>
      <left>
        <color indexed="63"/>
      </left>
      <right>
        <color indexed="63"/>
      </right>
      <top style="double"/>
      <bottom style="medium"/>
    </border>
    <border>
      <left>
        <color indexed="63"/>
      </left>
      <right>
        <color indexed="63"/>
      </right>
      <top style="thin"/>
      <bottom>
        <color indexed="63"/>
      </bottom>
    </border>
    <border>
      <left style="thin"/>
      <right>
        <color indexed="63"/>
      </right>
      <top>
        <color indexed="63"/>
      </top>
      <bottom style="medium"/>
    </border>
    <border>
      <left style="thin"/>
      <right>
        <color indexed="63"/>
      </right>
      <top style="thin"/>
      <bottom>
        <color indexed="63"/>
      </bottom>
    </border>
    <border>
      <left style="medium"/>
      <right style="medium"/>
      <top>
        <color indexed="63"/>
      </top>
      <bottom style="thin"/>
    </border>
    <border>
      <left style="medium"/>
      <right style="medium"/>
      <top>
        <color indexed="63"/>
      </top>
      <bottom style="medium"/>
    </border>
    <border>
      <left style="medium"/>
      <right style="medium"/>
      <top style="double"/>
      <bottom style="thin"/>
    </border>
    <border>
      <left>
        <color indexed="63"/>
      </left>
      <right style="thin"/>
      <top style="double"/>
      <bottom style="thin"/>
    </border>
    <border>
      <left>
        <color indexed="63"/>
      </left>
      <right style="thin"/>
      <top style="thin"/>
      <bottom style="medium"/>
    </border>
    <border>
      <left style="medium"/>
      <right style="medium"/>
      <top>
        <color indexed="63"/>
      </top>
      <bottom>
        <color indexed="63"/>
      </bottom>
    </border>
    <border>
      <left style="medium"/>
      <right style="medium"/>
      <top style="thin"/>
      <bottom style="medium"/>
    </border>
    <border>
      <left style="medium"/>
      <right style="medium"/>
      <top style="medium"/>
      <bottom style="medium"/>
    </border>
    <border>
      <left style="medium"/>
      <right style="thin"/>
      <top style="medium"/>
      <bottom style="thin"/>
    </border>
    <border>
      <left style="thin"/>
      <right>
        <color indexed="63"/>
      </right>
      <top style="thin"/>
      <bottom style="double"/>
    </border>
    <border>
      <left style="thin"/>
      <right>
        <color indexed="63"/>
      </right>
      <top style="medium"/>
      <bottom>
        <color indexed="63"/>
      </bottom>
    </border>
    <border>
      <left style="thin"/>
      <right style="thin"/>
      <top style="hair"/>
      <bottom style="hair"/>
    </border>
    <border>
      <left style="thin"/>
      <right>
        <color indexed="63"/>
      </right>
      <top style="hair"/>
      <bottom style="hair"/>
    </border>
    <border>
      <left>
        <color indexed="63"/>
      </left>
      <right>
        <color indexed="63"/>
      </right>
      <top style="medium"/>
      <bottom style="medium"/>
    </border>
    <border>
      <left style="thin"/>
      <right>
        <color indexed="63"/>
      </right>
      <top>
        <color indexed="63"/>
      </top>
      <bottom style="double"/>
    </border>
    <border>
      <left style="medium"/>
      <right>
        <color indexed="63"/>
      </right>
      <top>
        <color indexed="63"/>
      </top>
      <bottom style="medium"/>
    </border>
    <border>
      <left style="thin"/>
      <right>
        <color indexed="63"/>
      </right>
      <top>
        <color indexed="63"/>
      </top>
      <bottom>
        <color indexed="63"/>
      </bottom>
    </border>
    <border>
      <left style="medium"/>
      <right style="medium"/>
      <top style="medium"/>
      <bottom style="thin"/>
    </border>
    <border>
      <left style="thin"/>
      <right style="thin"/>
      <top style="medium"/>
      <bottom>
        <color indexed="63"/>
      </bottom>
    </border>
    <border>
      <left style="medium"/>
      <right>
        <color indexed="63"/>
      </right>
      <top style="medium"/>
      <bottom style="medium"/>
    </border>
    <border>
      <left style="medium"/>
      <right>
        <color indexed="63"/>
      </right>
      <top style="double"/>
      <bottom>
        <color indexed="63"/>
      </bottom>
    </border>
    <border>
      <left style="medium"/>
      <right style="double"/>
      <top style="thin"/>
      <bottom>
        <color indexed="63"/>
      </bottom>
    </border>
    <border>
      <left>
        <color indexed="63"/>
      </left>
      <right style="thin"/>
      <top style="thin"/>
      <bottom>
        <color indexed="63"/>
      </bottom>
    </border>
    <border>
      <left style="thin"/>
      <right style="thin"/>
      <top>
        <color indexed="63"/>
      </top>
      <bottom style="medium"/>
    </border>
    <border>
      <left style="double"/>
      <right style="thin"/>
      <top style="thin"/>
      <bottom>
        <color indexed="63"/>
      </bottom>
    </border>
    <border>
      <left style="medium"/>
      <right style="medium"/>
      <top style="thin"/>
      <bottom>
        <color indexed="63"/>
      </bottom>
    </border>
    <border>
      <left style="double"/>
      <right style="thin"/>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style="thin"/>
      <right style="medium"/>
      <top style="medium"/>
      <bottom style="medium"/>
    </border>
    <border>
      <left style="thin"/>
      <right>
        <color indexed="63"/>
      </right>
      <top style="medium"/>
      <bottom style="medium"/>
    </border>
    <border>
      <left style="thin"/>
      <right style="thin"/>
      <top>
        <color indexed="63"/>
      </top>
      <bottom style="double"/>
    </border>
    <border>
      <left>
        <color indexed="63"/>
      </left>
      <right style="thin"/>
      <top>
        <color indexed="63"/>
      </top>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thin"/>
      <right style="medium"/>
      <top style="medium"/>
      <bottom>
        <color indexed="63"/>
      </bottom>
    </border>
    <border>
      <left style="thin"/>
      <right style="medium"/>
      <top>
        <color indexed="63"/>
      </top>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left style="medium"/>
      <right style="thin"/>
      <top style="thin"/>
      <bottom>
        <color indexed="63"/>
      </bottom>
    </border>
    <border>
      <left style="thin"/>
      <right style="medium"/>
      <top>
        <color indexed="63"/>
      </top>
      <bottom style="double"/>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style="thin"/>
      <top style="medium"/>
      <bottom>
        <color indexed="63"/>
      </bottom>
    </border>
    <border>
      <left style="medium"/>
      <right style="thin"/>
      <top>
        <color indexed="63"/>
      </top>
      <bottom style="medium"/>
    </border>
    <border>
      <left style="medium"/>
      <right>
        <color indexed="63"/>
      </right>
      <top>
        <color indexed="63"/>
      </top>
      <bottom style="double"/>
    </border>
    <border>
      <left>
        <color indexed="63"/>
      </left>
      <right style="medium"/>
      <top>
        <color indexed="63"/>
      </top>
      <bottom style="double"/>
    </border>
    <border>
      <left style="thin"/>
      <right>
        <color indexed="63"/>
      </right>
      <top style="double"/>
      <bottom style="double"/>
    </border>
    <border diagonalUp="1">
      <left style="thin"/>
      <right style="medium"/>
      <top style="double"/>
      <bottom>
        <color indexed="63"/>
      </bottom>
      <diagonal style="thin"/>
    </border>
    <border diagonalUp="1">
      <left style="thin"/>
      <right style="medium"/>
      <top>
        <color indexed="63"/>
      </top>
      <bottom style="medium"/>
      <diagonal style="thin"/>
    </border>
    <border>
      <left style="medium"/>
      <right style="medium"/>
      <top style="medium"/>
      <bottom>
        <color indexed="63"/>
      </bottom>
    </border>
    <border>
      <left style="medium"/>
      <right style="medium"/>
      <top>
        <color indexed="63"/>
      </top>
      <bottom style="double"/>
    </border>
    <border>
      <left>
        <color indexed="63"/>
      </left>
      <right>
        <color indexed="63"/>
      </right>
      <top>
        <color indexed="63"/>
      </top>
      <bottom style="double"/>
    </border>
    <border>
      <left style="thin"/>
      <right style="medium"/>
      <top>
        <color indexed="63"/>
      </top>
      <bottom style="medium"/>
    </border>
    <border>
      <left style="thin"/>
      <right style="medium"/>
      <top style="double"/>
      <bottom>
        <color indexed="63"/>
      </bottom>
    </border>
    <border>
      <left style="medium"/>
      <right style="medium"/>
      <top style="double"/>
      <bottom>
        <color indexed="63"/>
      </bottom>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double"/>
      <bottom style="thin"/>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style="thin"/>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pplyNumberFormat="0" applyFill="0" applyBorder="0" applyAlignment="0" applyProtection="0"/>
    <xf numFmtId="0" fontId="49" fillId="32" borderId="0" applyNumberFormat="0" applyBorder="0" applyAlignment="0" applyProtection="0"/>
  </cellStyleXfs>
  <cellXfs count="708">
    <xf numFmtId="0" fontId="0" fillId="0" borderId="0" xfId="0" applyAlignment="1">
      <alignment/>
    </xf>
    <xf numFmtId="0" fontId="0" fillId="0" borderId="0" xfId="0" applyAlignment="1">
      <alignment vertical="top"/>
    </xf>
    <xf numFmtId="0" fontId="0" fillId="0" borderId="10" xfId="0" applyBorder="1" applyAlignment="1">
      <alignment vertical="top" wrapText="1"/>
    </xf>
    <xf numFmtId="0" fontId="7"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33" borderId="16" xfId="0" applyFill="1" applyBorder="1" applyAlignment="1">
      <alignment vertical="center"/>
    </xf>
    <xf numFmtId="0" fontId="0" fillId="33" borderId="10"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10" xfId="0" applyFill="1" applyBorder="1" applyAlignment="1">
      <alignment vertical="top"/>
    </xf>
    <xf numFmtId="0" fontId="0" fillId="33" borderId="10" xfId="0" applyFill="1" applyBorder="1" applyAlignment="1">
      <alignment vertical="top" wrapText="1"/>
    </xf>
    <xf numFmtId="0" fontId="0" fillId="0" borderId="19"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33" borderId="24" xfId="0" applyFill="1" applyBorder="1" applyAlignment="1">
      <alignment vertical="top" wrapText="1"/>
    </xf>
    <xf numFmtId="0" fontId="0" fillId="33" borderId="25" xfId="0" applyFill="1" applyBorder="1" applyAlignment="1">
      <alignment vertical="top" wrapText="1"/>
    </xf>
    <xf numFmtId="0" fontId="0" fillId="0" borderId="26" xfId="0" applyBorder="1" applyAlignment="1">
      <alignment vertical="top"/>
    </xf>
    <xf numFmtId="0" fontId="0" fillId="0" borderId="27" xfId="0" applyBorder="1" applyAlignment="1">
      <alignment vertical="top"/>
    </xf>
    <xf numFmtId="0" fontId="0" fillId="0" borderId="0" xfId="0" applyBorder="1" applyAlignment="1">
      <alignment vertical="top"/>
    </xf>
    <xf numFmtId="0" fontId="0" fillId="0" borderId="28" xfId="0" applyBorder="1" applyAlignment="1">
      <alignment vertical="top"/>
    </xf>
    <xf numFmtId="0" fontId="0" fillId="0" borderId="29" xfId="0" applyBorder="1" applyAlignment="1">
      <alignment vertical="top"/>
    </xf>
    <xf numFmtId="0" fontId="0" fillId="33" borderId="30" xfId="0" applyFill="1" applyBorder="1" applyAlignment="1">
      <alignment vertical="top" wrapText="1"/>
    </xf>
    <xf numFmtId="0" fontId="0" fillId="0" borderId="31" xfId="0" applyBorder="1" applyAlignment="1">
      <alignment vertical="center"/>
    </xf>
    <xf numFmtId="0" fontId="0" fillId="0" borderId="31" xfId="0" applyBorder="1" applyAlignment="1">
      <alignment horizontal="center" vertical="center"/>
    </xf>
    <xf numFmtId="0" fontId="0" fillId="33" borderId="24" xfId="0" applyFill="1" applyBorder="1" applyAlignment="1">
      <alignment vertical="center"/>
    </xf>
    <xf numFmtId="0" fontId="0" fillId="33" borderId="32" xfId="0" applyFill="1" applyBorder="1" applyAlignment="1">
      <alignment vertical="center"/>
    </xf>
    <xf numFmtId="0" fontId="0" fillId="0" borderId="33" xfId="0" applyBorder="1" applyAlignment="1">
      <alignment vertical="top"/>
    </xf>
    <xf numFmtId="0" fontId="0" fillId="33" borderId="33"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1" xfId="0" applyBorder="1" applyAlignment="1">
      <alignment vertical="top"/>
    </xf>
    <xf numFmtId="0" fontId="0" fillId="33" borderId="31" xfId="0" applyFill="1" applyBorder="1" applyAlignment="1">
      <alignment vertical="center"/>
    </xf>
    <xf numFmtId="0" fontId="0" fillId="0" borderId="12" xfId="0" applyBorder="1" applyAlignment="1">
      <alignment vertical="top"/>
    </xf>
    <xf numFmtId="0" fontId="0" fillId="0" borderId="13" xfId="0" applyBorder="1" applyAlignment="1">
      <alignment vertical="top"/>
    </xf>
    <xf numFmtId="0" fontId="0" fillId="0" borderId="11" xfId="0" applyBorder="1" applyAlignment="1">
      <alignment vertical="top"/>
    </xf>
    <xf numFmtId="0" fontId="0" fillId="0" borderId="36" xfId="0" applyBorder="1" applyAlignment="1">
      <alignment vertical="top"/>
    </xf>
    <xf numFmtId="0" fontId="0" fillId="0" borderId="37" xfId="0" applyBorder="1" applyAlignment="1">
      <alignment vertical="top"/>
    </xf>
    <xf numFmtId="0" fontId="0" fillId="0" borderId="38" xfId="0" applyBorder="1" applyAlignment="1">
      <alignment horizontal="center" vertical="center"/>
    </xf>
    <xf numFmtId="0" fontId="0" fillId="0" borderId="39" xfId="0" applyBorder="1" applyAlignment="1">
      <alignment vertical="top"/>
    </xf>
    <xf numFmtId="0" fontId="0" fillId="33" borderId="10" xfId="0" applyFont="1" applyFill="1" applyBorder="1" applyAlignment="1">
      <alignment vertical="center"/>
    </xf>
    <xf numFmtId="0" fontId="0" fillId="33" borderId="16" xfId="0" applyFont="1" applyFill="1" applyBorder="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40" xfId="0" applyFont="1" applyFill="1" applyBorder="1" applyAlignment="1" quotePrefix="1">
      <alignment vertical="center"/>
    </xf>
    <xf numFmtId="0" fontId="0" fillId="0" borderId="41" xfId="0" applyFont="1" applyBorder="1" applyAlignment="1">
      <alignment vertical="top"/>
    </xf>
    <xf numFmtId="0" fontId="0" fillId="0" borderId="42" xfId="0" applyFont="1" applyBorder="1" applyAlignment="1">
      <alignment vertical="top"/>
    </xf>
    <xf numFmtId="0" fontId="0" fillId="33" borderId="43" xfId="0" applyFont="1" applyFill="1" applyBorder="1" applyAlignment="1" quotePrefix="1">
      <alignment vertical="center"/>
    </xf>
    <xf numFmtId="0" fontId="0" fillId="0" borderId="44" xfId="0" applyFont="1" applyBorder="1" applyAlignment="1">
      <alignment vertical="top"/>
    </xf>
    <xf numFmtId="0" fontId="0" fillId="0" borderId="45" xfId="0" applyFont="1" applyBorder="1" applyAlignment="1">
      <alignment vertical="top"/>
    </xf>
    <xf numFmtId="0" fontId="0" fillId="33" borderId="46" xfId="0" applyFont="1" applyFill="1" applyBorder="1" applyAlignment="1" quotePrefix="1">
      <alignment vertical="center"/>
    </xf>
    <xf numFmtId="0" fontId="0" fillId="0" borderId="47" xfId="0" applyFont="1" applyBorder="1" applyAlignment="1">
      <alignment vertical="top"/>
    </xf>
    <xf numFmtId="0" fontId="0" fillId="0" borderId="48" xfId="0" applyFont="1" applyBorder="1" applyAlignment="1">
      <alignment vertical="top"/>
    </xf>
    <xf numFmtId="0" fontId="0" fillId="0" borderId="24" xfId="0" applyBorder="1" applyAlignment="1">
      <alignment vertical="center"/>
    </xf>
    <xf numFmtId="0" fontId="0" fillId="0" borderId="0" xfId="0"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0" fillId="34" borderId="11" xfId="0" applyFill="1" applyBorder="1" applyAlignment="1">
      <alignment vertical="top" wrapText="1"/>
    </xf>
    <xf numFmtId="0" fontId="0" fillId="33" borderId="49" xfId="0" applyFill="1" applyBorder="1" applyAlignment="1">
      <alignment vertical="top" wrapText="1"/>
    </xf>
    <xf numFmtId="0" fontId="0" fillId="33" borderId="50" xfId="0" applyFill="1" applyBorder="1" applyAlignment="1">
      <alignment vertical="top" wrapText="1"/>
    </xf>
    <xf numFmtId="0" fontId="0" fillId="33" borderId="51" xfId="0" applyFill="1" applyBorder="1" applyAlignment="1">
      <alignment horizontal="left" vertical="top" wrapText="1"/>
    </xf>
    <xf numFmtId="0" fontId="0" fillId="0" borderId="52" xfId="0" applyBorder="1" applyAlignment="1">
      <alignment horizontal="left" vertical="center"/>
    </xf>
    <xf numFmtId="0" fontId="0" fillId="33" borderId="28" xfId="0" applyFill="1" applyBorder="1" applyAlignment="1">
      <alignment horizontal="left" vertical="top" wrapText="1"/>
    </xf>
    <xf numFmtId="0" fontId="0" fillId="33" borderId="52" xfId="0" applyFill="1" applyBorder="1" applyAlignment="1">
      <alignment vertical="center"/>
    </xf>
    <xf numFmtId="0" fontId="0" fillId="33" borderId="53" xfId="0" applyFill="1" applyBorder="1" applyAlignment="1">
      <alignment horizontal="left" vertical="top" wrapText="1"/>
    </xf>
    <xf numFmtId="0" fontId="0" fillId="33" borderId="50" xfId="0" applyFill="1" applyBorder="1" applyAlignment="1">
      <alignment vertical="center"/>
    </xf>
    <xf numFmtId="0" fontId="0" fillId="0" borderId="54" xfId="0" applyFont="1" applyBorder="1" applyAlignment="1">
      <alignment vertical="top"/>
    </xf>
    <xf numFmtId="0" fontId="0" fillId="0" borderId="55" xfId="0" applyFont="1" applyBorder="1" applyAlignment="1">
      <alignment vertical="top"/>
    </xf>
    <xf numFmtId="0" fontId="9" fillId="33" borderId="40" xfId="0" applyFont="1" applyFill="1" applyBorder="1" applyAlignment="1" quotePrefix="1">
      <alignment vertical="center"/>
    </xf>
    <xf numFmtId="0" fontId="9" fillId="0" borderId="41" xfId="0" applyFont="1" applyBorder="1" applyAlignment="1">
      <alignment vertical="top"/>
    </xf>
    <xf numFmtId="0" fontId="9" fillId="0" borderId="42" xfId="0" applyFont="1" applyBorder="1" applyAlignment="1">
      <alignment vertical="top"/>
    </xf>
    <xf numFmtId="0" fontId="9" fillId="33" borderId="43" xfId="0" applyFont="1" applyFill="1" applyBorder="1" applyAlignment="1" quotePrefix="1">
      <alignment vertical="center"/>
    </xf>
    <xf numFmtId="0" fontId="9" fillId="0" borderId="44" xfId="0" applyFont="1" applyBorder="1" applyAlignment="1">
      <alignment vertical="top"/>
    </xf>
    <xf numFmtId="0" fontId="9" fillId="0" borderId="45" xfId="0" applyFont="1" applyBorder="1" applyAlignment="1">
      <alignment vertical="top"/>
    </xf>
    <xf numFmtId="0" fontId="9" fillId="33" borderId="46" xfId="0" applyFont="1" applyFill="1" applyBorder="1" applyAlignment="1" quotePrefix="1">
      <alignment vertical="center"/>
    </xf>
    <xf numFmtId="0" fontId="9" fillId="0" borderId="47" xfId="0" applyFont="1" applyBorder="1" applyAlignment="1">
      <alignment vertical="top"/>
    </xf>
    <xf numFmtId="0" fontId="9" fillId="0" borderId="48" xfId="0" applyFont="1" applyBorder="1" applyAlignment="1">
      <alignment vertical="top"/>
    </xf>
    <xf numFmtId="0" fontId="0" fillId="0" borderId="56" xfId="0" applyBorder="1" applyAlignment="1">
      <alignment vertical="top"/>
    </xf>
    <xf numFmtId="0" fontId="9" fillId="0" borderId="0" xfId="0" applyFont="1" applyBorder="1" applyAlignment="1">
      <alignment vertical="top"/>
    </xf>
    <xf numFmtId="0" fontId="50" fillId="33" borderId="43" xfId="0" applyFont="1" applyFill="1" applyBorder="1" applyAlignment="1">
      <alignment vertical="center" shrinkToFit="1"/>
    </xf>
    <xf numFmtId="0" fontId="0" fillId="33" borderId="43" xfId="0" applyFont="1" applyFill="1" applyBorder="1" applyAlignment="1">
      <alignment vertical="center" shrinkToFit="1"/>
    </xf>
    <xf numFmtId="0" fontId="0" fillId="0" borderId="0" xfId="0" applyFont="1" applyBorder="1" applyAlignment="1">
      <alignment vertical="top"/>
    </xf>
    <xf numFmtId="0" fontId="0" fillId="0" borderId="42" xfId="0" applyBorder="1" applyAlignment="1">
      <alignment vertical="top"/>
    </xf>
    <xf numFmtId="0" fontId="0" fillId="0" borderId="45" xfId="0" applyBorder="1" applyAlignment="1">
      <alignment vertical="top"/>
    </xf>
    <xf numFmtId="0" fontId="0" fillId="0" borderId="48" xfId="0" applyBorder="1" applyAlignment="1">
      <alignment vertical="top"/>
    </xf>
    <xf numFmtId="0" fontId="0" fillId="33" borderId="54" xfId="0" applyFill="1" applyBorder="1" applyAlignment="1">
      <alignment vertical="center" wrapText="1"/>
    </xf>
    <xf numFmtId="0" fontId="0" fillId="0" borderId="57" xfId="0" applyBorder="1" applyAlignment="1">
      <alignment vertical="center"/>
    </xf>
    <xf numFmtId="0" fontId="0" fillId="0" borderId="0" xfId="0" applyBorder="1" applyAlignment="1">
      <alignment vertical="center"/>
    </xf>
    <xf numFmtId="0" fontId="11" fillId="0" borderId="0" xfId="0" applyFont="1" applyAlignment="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xf>
    <xf numFmtId="0" fontId="0" fillId="0" borderId="62" xfId="0" applyBorder="1" applyAlignment="1">
      <alignment horizontal="center" vertical="center" shrinkToFi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9" xfId="0" applyFont="1" applyBorder="1" applyAlignment="1">
      <alignment horizontal="center" vertical="center"/>
    </xf>
    <xf numFmtId="0" fontId="0" fillId="0" borderId="49" xfId="0" applyBorder="1" applyAlignment="1">
      <alignment horizontal="center" vertical="center"/>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5" xfId="0" applyBorder="1" applyAlignment="1">
      <alignment horizontal="center" vertical="center"/>
    </xf>
    <xf numFmtId="0" fontId="0" fillId="0" borderId="0" xfId="0" applyBorder="1" applyAlignment="1">
      <alignment/>
    </xf>
    <xf numFmtId="0" fontId="0" fillId="33" borderId="67" xfId="0" applyFill="1" applyBorder="1" applyAlignment="1">
      <alignment vertical="center"/>
    </xf>
    <xf numFmtId="0" fontId="0" fillId="33" borderId="68" xfId="0" applyFill="1" applyBorder="1" applyAlignment="1">
      <alignment horizontal="right" vertical="center"/>
    </xf>
    <xf numFmtId="0" fontId="0" fillId="33" borderId="69" xfId="0" applyFill="1" applyBorder="1" applyAlignment="1">
      <alignment horizontal="right"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70" xfId="0" applyFill="1" applyBorder="1" applyAlignment="1">
      <alignment horizontal="left" vertical="center"/>
    </xf>
    <xf numFmtId="0" fontId="0" fillId="33" borderId="71" xfId="0" applyFill="1" applyBorder="1" applyAlignment="1">
      <alignment vertical="center"/>
    </xf>
    <xf numFmtId="0" fontId="0" fillId="33" borderId="66" xfId="0" applyFill="1" applyBorder="1" applyAlignment="1">
      <alignment vertical="center"/>
    </xf>
    <xf numFmtId="0" fontId="0" fillId="0" borderId="72" xfId="0" applyBorder="1" applyAlignment="1">
      <alignment vertical="center"/>
    </xf>
    <xf numFmtId="0" fontId="0" fillId="33" borderId="69" xfId="0" applyFill="1" applyBorder="1" applyAlignment="1">
      <alignment vertical="center"/>
    </xf>
    <xf numFmtId="0" fontId="0" fillId="33" borderId="44" xfId="0" applyFill="1" applyBorder="1" applyAlignment="1">
      <alignment horizontal="right" vertical="center"/>
    </xf>
    <xf numFmtId="0" fontId="12" fillId="0" borderId="0" xfId="0" applyFont="1" applyAlignment="1">
      <alignment/>
    </xf>
    <xf numFmtId="0" fontId="0" fillId="0" borderId="41" xfId="0" applyBorder="1" applyAlignment="1">
      <alignment vertical="top"/>
    </xf>
    <xf numFmtId="0" fontId="0" fillId="0" borderId="44" xfId="0" applyBorder="1" applyAlignment="1">
      <alignment vertical="top"/>
    </xf>
    <xf numFmtId="0" fontId="0" fillId="0" borderId="73" xfId="0" applyBorder="1" applyAlignment="1">
      <alignment vertical="top"/>
    </xf>
    <xf numFmtId="0" fontId="0" fillId="0" borderId="47" xfId="0" applyBorder="1" applyAlignment="1">
      <alignment vertical="top"/>
    </xf>
    <xf numFmtId="0" fontId="0" fillId="33" borderId="41" xfId="0" applyFont="1" applyFill="1" applyBorder="1" applyAlignment="1" quotePrefix="1">
      <alignment vertical="center"/>
    </xf>
    <xf numFmtId="0" fontId="0" fillId="33" borderId="44" xfId="0" applyFont="1" applyFill="1" applyBorder="1" applyAlignment="1" quotePrefix="1">
      <alignment vertical="center"/>
    </xf>
    <xf numFmtId="0" fontId="0" fillId="33" borderId="73" xfId="0" applyFont="1" applyFill="1" applyBorder="1" applyAlignment="1" quotePrefix="1">
      <alignment vertical="center"/>
    </xf>
    <xf numFmtId="0" fontId="0" fillId="33" borderId="47" xfId="0" applyFont="1" applyFill="1" applyBorder="1" applyAlignment="1" quotePrefix="1">
      <alignment vertical="center"/>
    </xf>
    <xf numFmtId="0" fontId="0" fillId="0" borderId="54" xfId="0" applyFill="1" applyBorder="1" applyAlignment="1">
      <alignment vertical="center"/>
    </xf>
    <xf numFmtId="0" fontId="0" fillId="33" borderId="74" xfId="0" applyFill="1" applyBorder="1" applyAlignment="1">
      <alignment vertical="center" wrapText="1"/>
    </xf>
    <xf numFmtId="0" fontId="0" fillId="33" borderId="54"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top" wrapText="1"/>
    </xf>
    <xf numFmtId="0" fontId="8" fillId="0" borderId="0" xfId="0" applyFont="1" applyBorder="1" applyAlignment="1">
      <alignment horizontal="left" vertical="top" wrapText="1"/>
    </xf>
    <xf numFmtId="0" fontId="0" fillId="33" borderId="29" xfId="0" applyFont="1" applyFill="1" applyBorder="1" applyAlignment="1">
      <alignment horizontal="left" vertical="top"/>
    </xf>
    <xf numFmtId="0" fontId="0" fillId="33" borderId="28" xfId="0" applyFont="1" applyFill="1" applyBorder="1" applyAlignment="1">
      <alignment horizontal="left" vertical="top"/>
    </xf>
    <xf numFmtId="0" fontId="0" fillId="33" borderId="25" xfId="0" applyFont="1" applyFill="1" applyBorder="1" applyAlignment="1">
      <alignment vertical="center"/>
    </xf>
    <xf numFmtId="0" fontId="0" fillId="33" borderId="43" xfId="0" applyFont="1" applyFill="1" applyBorder="1" applyAlignment="1">
      <alignment vertical="center"/>
    </xf>
    <xf numFmtId="0" fontId="0" fillId="33" borderId="75" xfId="0" applyFont="1" applyFill="1" applyBorder="1" applyAlignment="1">
      <alignment vertical="center"/>
    </xf>
    <xf numFmtId="0" fontId="0" fillId="33" borderId="40" xfId="0" applyFont="1" applyFill="1" applyBorder="1" applyAlignment="1">
      <alignment vertical="center"/>
    </xf>
    <xf numFmtId="0" fontId="0" fillId="33" borderId="76" xfId="0" applyFill="1" applyBorder="1" applyAlignment="1">
      <alignment vertical="center"/>
    </xf>
    <xf numFmtId="0" fontId="0" fillId="33" borderId="77" xfId="0" applyFill="1" applyBorder="1" applyAlignment="1">
      <alignment vertical="center"/>
    </xf>
    <xf numFmtId="0" fontId="0" fillId="33" borderId="78" xfId="0" applyFill="1" applyBorder="1" applyAlignment="1">
      <alignment vertical="center"/>
    </xf>
    <xf numFmtId="0" fontId="0" fillId="33" borderId="79" xfId="0" applyFill="1" applyBorder="1" applyAlignment="1">
      <alignment vertical="center"/>
    </xf>
    <xf numFmtId="0" fontId="0" fillId="33" borderId="57" xfId="0" applyFill="1" applyBorder="1" applyAlignment="1">
      <alignment vertical="center"/>
    </xf>
    <xf numFmtId="0" fontId="0" fillId="33" borderId="43" xfId="0" applyFill="1" applyBorder="1" applyAlignment="1">
      <alignment horizontal="left" vertical="center" wrapText="1"/>
    </xf>
    <xf numFmtId="0" fontId="0" fillId="33" borderId="26" xfId="0" applyFill="1" applyBorder="1" applyAlignment="1">
      <alignment vertical="center" wrapText="1"/>
    </xf>
    <xf numFmtId="0" fontId="0" fillId="33" borderId="23" xfId="0" applyFill="1" applyBorder="1" applyAlignment="1">
      <alignment vertical="center" wrapText="1"/>
    </xf>
    <xf numFmtId="0" fontId="0" fillId="33" borderId="21" xfId="0" applyFill="1" applyBorder="1" applyAlignment="1">
      <alignment vertical="center" wrapText="1"/>
    </xf>
    <xf numFmtId="0" fontId="0" fillId="0" borderId="52" xfId="0" applyBorder="1" applyAlignment="1">
      <alignment vertical="center"/>
    </xf>
    <xf numFmtId="0" fontId="0" fillId="0" borderId="69" xfId="0" applyBorder="1" applyAlignment="1">
      <alignment vertical="center"/>
    </xf>
    <xf numFmtId="0" fontId="0" fillId="0" borderId="80" xfId="0" applyBorder="1" applyAlignment="1">
      <alignment vertical="center"/>
    </xf>
    <xf numFmtId="0" fontId="0" fillId="0" borderId="68" xfId="0" applyBorder="1" applyAlignment="1">
      <alignment vertical="center"/>
    </xf>
    <xf numFmtId="0" fontId="0" fillId="0" borderId="69" xfId="0" applyBorder="1" applyAlignment="1">
      <alignment vertical="center" wrapText="1"/>
    </xf>
    <xf numFmtId="0" fontId="0" fillId="0" borderId="35" xfId="0" applyBorder="1" applyAlignment="1">
      <alignment vertical="top"/>
    </xf>
    <xf numFmtId="0" fontId="0" fillId="0" borderId="52" xfId="0" applyBorder="1" applyAlignment="1">
      <alignment vertical="top"/>
    </xf>
    <xf numFmtId="0" fontId="0" fillId="0" borderId="52" xfId="0" applyFill="1" applyBorder="1" applyAlignment="1">
      <alignment vertical="top"/>
    </xf>
    <xf numFmtId="0" fontId="0" fillId="0" borderId="39" xfId="0" applyBorder="1" applyAlignment="1">
      <alignment horizontal="center" vertical="center"/>
    </xf>
    <xf numFmtId="0" fontId="0" fillId="0" borderId="76" xfId="0" applyBorder="1" applyAlignment="1">
      <alignment horizontal="left" vertical="center" wrapText="1"/>
    </xf>
    <xf numFmtId="0" fontId="0" fillId="0" borderId="0" xfId="0" applyAlignment="1">
      <alignment horizontal="left" vertical="top"/>
    </xf>
    <xf numFmtId="0" fontId="0" fillId="0" borderId="81" xfId="0" applyBorder="1" applyAlignment="1">
      <alignment horizontal="left" vertical="center" wrapText="1"/>
    </xf>
    <xf numFmtId="0" fontId="0" fillId="0" borderId="82" xfId="0" applyBorder="1" applyAlignment="1">
      <alignment horizontal="left" vertical="center" wrapText="1"/>
    </xf>
    <xf numFmtId="0" fontId="0" fillId="0" borderId="83" xfId="0" applyBorder="1" applyAlignment="1">
      <alignment horizontal="left" vertical="center" wrapText="1"/>
    </xf>
    <xf numFmtId="0" fontId="0" fillId="0" borderId="0" xfId="0" applyFont="1" applyBorder="1" applyAlignment="1">
      <alignment horizontal="left" vertical="top"/>
    </xf>
    <xf numFmtId="0" fontId="0" fillId="0" borderId="76" xfId="0" applyBorder="1" applyAlignment="1">
      <alignment vertical="center" wrapText="1"/>
    </xf>
    <xf numFmtId="0" fontId="0" fillId="0" borderId="66" xfId="0" applyBorder="1" applyAlignment="1">
      <alignment horizontal="left" vertical="top"/>
    </xf>
    <xf numFmtId="0" fontId="0" fillId="0" borderId="79" xfId="0" applyBorder="1" applyAlignment="1">
      <alignment vertical="center"/>
    </xf>
    <xf numFmtId="0" fontId="0" fillId="0" borderId="84"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28" borderId="40" xfId="0" applyFill="1" applyBorder="1" applyAlignment="1">
      <alignment horizontal="right" vertical="center"/>
    </xf>
    <xf numFmtId="0" fontId="0" fillId="28" borderId="43" xfId="0" applyFill="1" applyBorder="1" applyAlignment="1">
      <alignment horizontal="right" vertical="center"/>
    </xf>
    <xf numFmtId="0" fontId="0" fillId="28" borderId="85" xfId="0" applyFill="1" applyBorder="1" applyAlignment="1">
      <alignment horizontal="right" vertical="center"/>
    </xf>
    <xf numFmtId="0" fontId="0" fillId="28" borderId="52" xfId="0" applyFill="1" applyBorder="1" applyAlignment="1">
      <alignment vertical="center"/>
    </xf>
    <xf numFmtId="0" fontId="0" fillId="28" borderId="69" xfId="0" applyFill="1" applyBorder="1" applyAlignment="1">
      <alignment vertical="center"/>
    </xf>
    <xf numFmtId="0" fontId="0" fillId="28" borderId="86" xfId="0" applyFill="1" applyBorder="1" applyAlignment="1">
      <alignment horizontal="right" vertical="center"/>
    </xf>
    <xf numFmtId="0" fontId="0" fillId="28" borderId="20" xfId="0" applyFill="1" applyBorder="1" applyAlignment="1">
      <alignment horizontal="right" vertical="center"/>
    </xf>
    <xf numFmtId="0" fontId="0" fillId="0" borderId="27" xfId="0" applyBorder="1" applyAlignment="1">
      <alignment vertical="center"/>
    </xf>
    <xf numFmtId="0" fontId="0" fillId="28" borderId="20" xfId="0" applyFont="1" applyFill="1" applyBorder="1" applyAlignment="1">
      <alignment vertical="center"/>
    </xf>
    <xf numFmtId="0" fontId="0" fillId="28" borderId="87" xfId="0" applyFont="1" applyFill="1" applyBorder="1" applyAlignment="1">
      <alignment vertical="center"/>
    </xf>
    <xf numFmtId="0" fontId="0" fillId="28" borderId="88" xfId="0" applyFont="1" applyFill="1" applyBorder="1" applyAlignment="1">
      <alignment vertical="center"/>
    </xf>
    <xf numFmtId="0" fontId="0" fillId="28" borderId="19" xfId="0" applyFont="1" applyFill="1" applyBorder="1" applyAlignment="1">
      <alignment vertical="center"/>
    </xf>
    <xf numFmtId="0" fontId="0" fillId="28" borderId="75" xfId="0" applyFont="1" applyFill="1" applyBorder="1" applyAlignment="1">
      <alignment horizontal="center" vertical="center"/>
    </xf>
    <xf numFmtId="0" fontId="0" fillId="28" borderId="74" xfId="0" applyFill="1" applyBorder="1" applyAlignment="1">
      <alignment horizontal="center" vertical="center"/>
    </xf>
    <xf numFmtId="0" fontId="0" fillId="28" borderId="20" xfId="0" applyFill="1" applyBorder="1" applyAlignment="1">
      <alignment horizontal="center" vertical="center"/>
    </xf>
    <xf numFmtId="0" fontId="0" fillId="0" borderId="89" xfId="0" applyBorder="1" applyAlignment="1">
      <alignment horizontal="center" vertical="center"/>
    </xf>
    <xf numFmtId="0" fontId="0" fillId="0" borderId="6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28" borderId="75" xfId="0" applyFill="1" applyBorder="1" applyAlignment="1">
      <alignment horizontal="right" vertical="center"/>
    </xf>
    <xf numFmtId="0" fontId="0" fillId="28" borderId="90" xfId="0" applyFill="1" applyBorder="1" applyAlignment="1">
      <alignment horizontal="right" vertical="center"/>
    </xf>
    <xf numFmtId="0" fontId="0" fillId="28" borderId="67" xfId="0" applyFill="1" applyBorder="1" applyAlignment="1">
      <alignment horizontal="right" vertical="center"/>
    </xf>
    <xf numFmtId="0" fontId="0" fillId="28" borderId="74" xfId="0" applyFill="1" applyBorder="1" applyAlignment="1">
      <alignment horizontal="right" vertical="center"/>
    </xf>
    <xf numFmtId="0" fontId="0" fillId="28" borderId="67" xfId="0" applyFill="1" applyBorder="1" applyAlignment="1">
      <alignment horizontal="right" vertical="center" shrinkToFit="1"/>
    </xf>
    <xf numFmtId="0" fontId="0" fillId="28" borderId="43" xfId="0" applyFill="1" applyBorder="1" applyAlignment="1">
      <alignment horizontal="right" vertical="center" shrinkToFit="1"/>
    </xf>
    <xf numFmtId="0" fontId="0" fillId="28" borderId="46" xfId="0" applyFill="1" applyBorder="1" applyAlignment="1">
      <alignment horizontal="right" vertical="center"/>
    </xf>
    <xf numFmtId="0" fontId="0" fillId="28" borderId="43" xfId="0" applyFill="1" applyBorder="1" applyAlignment="1">
      <alignment horizontal="right" vertical="center" wrapText="1"/>
    </xf>
    <xf numFmtId="0" fontId="0" fillId="28" borderId="43" xfId="0" applyFont="1" applyFill="1" applyBorder="1" applyAlignment="1">
      <alignment horizontal="center" vertical="center"/>
    </xf>
    <xf numFmtId="0" fontId="0" fillId="28" borderId="75" xfId="0" applyFont="1" applyFill="1" applyBorder="1" applyAlignment="1">
      <alignment horizontal="center" vertical="center" wrapText="1"/>
    </xf>
    <xf numFmtId="0" fontId="0" fillId="28" borderId="74" xfId="0" applyFill="1" applyBorder="1" applyAlignment="1">
      <alignment horizontal="center" vertical="center" wrapText="1"/>
    </xf>
    <xf numFmtId="0" fontId="0" fillId="28" borderId="43" xfId="0" applyFont="1" applyFill="1" applyBorder="1" applyAlignment="1">
      <alignment horizontal="center" vertical="center" shrinkToFit="1"/>
    </xf>
    <xf numFmtId="0" fontId="0" fillId="28" borderId="40" xfId="0" applyFont="1" applyFill="1" applyBorder="1" applyAlignment="1">
      <alignment horizontal="center" vertical="center"/>
    </xf>
    <xf numFmtId="0" fontId="0" fillId="28" borderId="20" xfId="0" applyFont="1" applyFill="1" applyBorder="1" applyAlignment="1">
      <alignment horizontal="center" vertical="center"/>
    </xf>
    <xf numFmtId="0" fontId="0" fillId="28" borderId="71" xfId="0" applyFill="1" applyBorder="1" applyAlignment="1">
      <alignment horizontal="right" vertical="center"/>
    </xf>
    <xf numFmtId="0" fontId="0" fillId="28" borderId="0" xfId="0" applyFill="1" applyAlignment="1">
      <alignment horizontal="right" vertical="center"/>
    </xf>
    <xf numFmtId="0" fontId="0" fillId="28" borderId="44" xfId="0" applyFill="1" applyBorder="1" applyAlignment="1">
      <alignment horizontal="right" vertical="center" wrapText="1"/>
    </xf>
    <xf numFmtId="0" fontId="0" fillId="28" borderId="66" xfId="0" applyFill="1" applyBorder="1" applyAlignment="1">
      <alignment horizontal="right" vertical="center" wrapText="1"/>
    </xf>
    <xf numFmtId="0" fontId="0" fillId="28" borderId="79" xfId="0" applyFill="1" applyBorder="1" applyAlignment="1">
      <alignment horizontal="right" vertical="center" shrinkToFit="1"/>
    </xf>
    <xf numFmtId="0" fontId="0" fillId="28" borderId="54" xfId="0" applyFill="1" applyBorder="1" applyAlignment="1">
      <alignment horizontal="right" vertical="center" shrinkToFit="1"/>
    </xf>
    <xf numFmtId="0" fontId="0" fillId="28" borderId="54" xfId="0" applyFill="1" applyBorder="1" applyAlignment="1">
      <alignment horizontal="right" vertical="center"/>
    </xf>
    <xf numFmtId="0" fontId="0" fillId="28" borderId="0" xfId="0" applyFill="1" applyBorder="1" applyAlignment="1">
      <alignment horizontal="right" vertical="center"/>
    </xf>
    <xf numFmtId="0" fontId="0" fillId="28" borderId="80" xfId="0" applyFill="1" applyBorder="1" applyAlignment="1">
      <alignment horizontal="right" vertical="center"/>
    </xf>
    <xf numFmtId="0" fontId="0" fillId="28" borderId="89" xfId="0" applyFill="1" applyBorder="1" applyAlignment="1">
      <alignment horizontal="right" vertical="center"/>
    </xf>
    <xf numFmtId="0" fontId="0" fillId="0" borderId="30" xfId="0" applyFont="1" applyBorder="1" applyAlignment="1">
      <alignment vertical="top"/>
    </xf>
    <xf numFmtId="0" fontId="0" fillId="0" borderId="65" xfId="0" applyFont="1" applyBorder="1" applyAlignment="1">
      <alignment vertical="top"/>
    </xf>
    <xf numFmtId="0" fontId="10" fillId="0" borderId="0" xfId="0" applyFont="1" applyBorder="1" applyAlignment="1">
      <alignment vertical="top"/>
    </xf>
    <xf numFmtId="0" fontId="0" fillId="0" borderId="29" xfId="0" applyFont="1" applyBorder="1" applyAlignment="1">
      <alignment vertical="top"/>
    </xf>
    <xf numFmtId="0" fontId="0" fillId="0" borderId="91" xfId="0" applyFont="1" applyBorder="1" applyAlignment="1">
      <alignment vertical="top"/>
    </xf>
    <xf numFmtId="0" fontId="0" fillId="33" borderId="92" xfId="0" applyFont="1" applyFill="1" applyBorder="1" applyAlignment="1" quotePrefix="1">
      <alignment vertical="center"/>
    </xf>
    <xf numFmtId="0" fontId="0" fillId="0" borderId="83" xfId="0" applyFont="1" applyBorder="1" applyAlignment="1">
      <alignment horizontal="center" vertical="center"/>
    </xf>
    <xf numFmtId="0" fontId="0" fillId="0" borderId="93" xfId="0" applyFont="1" applyBorder="1" applyAlignment="1">
      <alignment horizontal="center" vertical="center"/>
    </xf>
    <xf numFmtId="0" fontId="0" fillId="0" borderId="57" xfId="0" applyFont="1" applyBorder="1" applyAlignment="1">
      <alignment horizontal="center" vertical="center"/>
    </xf>
    <xf numFmtId="0" fontId="0" fillId="0" borderId="84" xfId="0" applyBorder="1" applyAlignment="1">
      <alignment horizontal="center" vertical="center"/>
    </xf>
    <xf numFmtId="0" fontId="0" fillId="0" borderId="82" xfId="0" applyFont="1" applyBorder="1" applyAlignment="1">
      <alignment horizontal="center" vertical="center"/>
    </xf>
    <xf numFmtId="0" fontId="0" fillId="0" borderId="22" xfId="0" applyBorder="1" applyAlignment="1">
      <alignment horizontal="center" vertical="center"/>
    </xf>
    <xf numFmtId="0" fontId="0" fillId="28" borderId="94" xfId="0" applyFont="1" applyFill="1" applyBorder="1" applyAlignment="1">
      <alignment horizontal="center" vertical="top" wrapText="1"/>
    </xf>
    <xf numFmtId="0" fontId="0" fillId="0" borderId="10" xfId="0" applyFill="1" applyBorder="1" applyAlignment="1">
      <alignment horizontal="center" vertical="center"/>
    </xf>
    <xf numFmtId="0" fontId="0" fillId="28" borderId="52" xfId="0" applyFill="1" applyBorder="1" applyAlignment="1">
      <alignment horizontal="center" vertical="center"/>
    </xf>
    <xf numFmtId="0" fontId="0" fillId="28" borderId="19" xfId="0" applyFill="1" applyBorder="1" applyAlignment="1">
      <alignment horizontal="center" vertical="center"/>
    </xf>
    <xf numFmtId="0" fontId="0" fillId="0" borderId="95" xfId="0" applyBorder="1" applyAlignment="1">
      <alignment horizontal="center" vertical="center"/>
    </xf>
    <xf numFmtId="0" fontId="0" fillId="33" borderId="29" xfId="0" applyFill="1" applyBorder="1" applyAlignment="1">
      <alignment horizontal="left" vertical="top" wrapText="1"/>
    </xf>
    <xf numFmtId="0" fontId="0" fillId="33" borderId="91" xfId="0" applyFill="1" applyBorder="1" applyAlignment="1">
      <alignment horizontal="left" vertical="top" wrapText="1"/>
    </xf>
    <xf numFmtId="0" fontId="0" fillId="0" borderId="0" xfId="0" applyFill="1" applyBorder="1" applyAlignment="1">
      <alignment horizontal="left" vertical="top" wrapText="1"/>
    </xf>
    <xf numFmtId="0" fontId="0" fillId="28" borderId="20" xfId="0" applyFill="1" applyBorder="1" applyAlignment="1">
      <alignment horizontal="center" vertical="center"/>
    </xf>
    <xf numFmtId="0" fontId="0" fillId="0" borderId="43" xfId="0" applyBorder="1" applyAlignment="1">
      <alignment horizontal="center" vertical="center"/>
    </xf>
    <xf numFmtId="0" fontId="0" fillId="33" borderId="96" xfId="0" applyFill="1" applyBorder="1" applyAlignment="1">
      <alignment horizontal="left" vertical="top" wrapText="1"/>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8" xfId="0" applyFill="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58" xfId="0" applyBorder="1" applyAlignment="1">
      <alignment horizontal="center" vertical="center" wrapText="1"/>
    </xf>
    <xf numFmtId="0" fontId="9" fillId="0" borderId="99" xfId="0" applyFont="1" applyFill="1" applyBorder="1" applyAlignment="1">
      <alignment vertical="center" wrapText="1"/>
    </xf>
    <xf numFmtId="0" fontId="0" fillId="0" borderId="0" xfId="0" applyAlignment="1">
      <alignment horizontal="left" vertical="center"/>
    </xf>
    <xf numFmtId="0" fontId="0" fillId="0" borderId="0" xfId="0" applyFill="1" applyBorder="1" applyAlignment="1">
      <alignment horizontal="left" vertical="center" wrapText="1"/>
    </xf>
    <xf numFmtId="0" fontId="0" fillId="0" borderId="0" xfId="0" applyFill="1" applyBorder="1" applyAlignment="1">
      <alignment/>
    </xf>
    <xf numFmtId="0" fontId="0" fillId="0" borderId="66" xfId="0" applyBorder="1" applyAlignment="1">
      <alignment/>
    </xf>
    <xf numFmtId="0" fontId="0" fillId="0" borderId="0" xfId="0" applyAlignment="1">
      <alignment horizontal="center" vertical="center"/>
    </xf>
    <xf numFmtId="0" fontId="0" fillId="0" borderId="100" xfId="0" applyBorder="1" applyAlignment="1">
      <alignment horizontal="center" vertical="center"/>
    </xf>
    <xf numFmtId="0" fontId="8" fillId="0" borderId="0" xfId="0" applyFont="1" applyAlignment="1">
      <alignment horizontal="left" vertical="top"/>
    </xf>
    <xf numFmtId="0" fontId="8" fillId="0" borderId="0" xfId="0" applyFont="1" applyAlignment="1">
      <alignment vertical="top"/>
    </xf>
    <xf numFmtId="0" fontId="0" fillId="28" borderId="75" xfId="0" applyFill="1" applyBorder="1" applyAlignment="1">
      <alignment horizontal="right" vertical="center"/>
    </xf>
    <xf numFmtId="0" fontId="0" fillId="28" borderId="43" xfId="0" applyFill="1" applyBorder="1" applyAlignment="1">
      <alignment horizontal="right" vertical="center"/>
    </xf>
    <xf numFmtId="0" fontId="0" fillId="0" borderId="98" xfId="0" applyBorder="1" applyAlignment="1">
      <alignment vertical="center"/>
    </xf>
    <xf numFmtId="0" fontId="0" fillId="0" borderId="69" xfId="0" applyFill="1" applyBorder="1" applyAlignment="1">
      <alignment vertical="center"/>
    </xf>
    <xf numFmtId="0" fontId="0" fillId="0" borderId="101" xfId="0" applyFont="1" applyFill="1" applyBorder="1" applyAlignment="1">
      <alignment horizontal="right" vertical="center"/>
    </xf>
    <xf numFmtId="0" fontId="0" fillId="0" borderId="82" xfId="0" applyFont="1" applyFill="1" applyBorder="1" applyAlignment="1">
      <alignment vertical="center"/>
    </xf>
    <xf numFmtId="0" fontId="0" fillId="0" borderId="16" xfId="0" applyFont="1" applyFill="1" applyBorder="1" applyAlignment="1">
      <alignment vertical="center"/>
    </xf>
    <xf numFmtId="0" fontId="0" fillId="0" borderId="16"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Fill="1" applyBorder="1" applyAlignment="1">
      <alignment vertical="center" shrinkToFit="1"/>
    </xf>
    <xf numFmtId="0" fontId="0" fillId="0" borderId="0" xfId="0" applyFont="1" applyFill="1" applyAlignment="1">
      <alignment vertical="top"/>
    </xf>
    <xf numFmtId="0" fontId="0" fillId="0" borderId="25" xfId="0" applyFont="1" applyFill="1" applyBorder="1" applyAlignment="1">
      <alignment vertical="center"/>
    </xf>
    <xf numFmtId="0" fontId="0" fillId="0" borderId="17" xfId="0" applyFont="1" applyFill="1" applyBorder="1" applyAlignment="1">
      <alignment vertical="top" wrapText="1"/>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shrinkToFit="1"/>
    </xf>
    <xf numFmtId="0" fontId="0" fillId="0" borderId="10" xfId="0" applyFont="1" applyFill="1" applyBorder="1" applyAlignment="1">
      <alignment vertical="center" wrapText="1"/>
    </xf>
    <xf numFmtId="0" fontId="0" fillId="0" borderId="76" xfId="0" applyFont="1" applyFill="1" applyBorder="1" applyAlignment="1">
      <alignment horizontal="right" vertical="center"/>
    </xf>
    <xf numFmtId="0" fontId="0" fillId="0" borderId="57" xfId="0" applyFont="1" applyFill="1" applyBorder="1" applyAlignment="1">
      <alignment horizontal="right" vertical="center"/>
    </xf>
    <xf numFmtId="0" fontId="0" fillId="0" borderId="101" xfId="0" applyFont="1" applyFill="1" applyBorder="1" applyAlignment="1">
      <alignment vertical="center"/>
    </xf>
    <xf numFmtId="0" fontId="0" fillId="0" borderId="93" xfId="0" applyFont="1" applyFill="1" applyBorder="1" applyAlignment="1">
      <alignment horizontal="right" vertical="center"/>
    </xf>
    <xf numFmtId="0" fontId="0" fillId="0" borderId="57" xfId="0" applyFont="1" applyFill="1" applyBorder="1" applyAlignment="1">
      <alignment horizontal="right" vertical="center" wrapText="1"/>
    </xf>
    <xf numFmtId="0" fontId="0" fillId="0" borderId="82" xfId="0" applyFont="1" applyFill="1" applyBorder="1" applyAlignment="1">
      <alignment horizontal="right" vertical="center" wrapText="1"/>
    </xf>
    <xf numFmtId="0" fontId="0" fillId="0" borderId="69" xfId="0" applyFont="1" applyFill="1" applyBorder="1" applyAlignment="1">
      <alignment vertical="center"/>
    </xf>
    <xf numFmtId="0" fontId="0" fillId="0" borderId="46" xfId="0" applyBorder="1" applyAlignment="1">
      <alignment horizontal="center" vertical="center"/>
    </xf>
    <xf numFmtId="0" fontId="0" fillId="0" borderId="102" xfId="0" applyBorder="1" applyAlignment="1">
      <alignment horizontal="center" vertical="center"/>
    </xf>
    <xf numFmtId="0" fontId="0" fillId="0" borderId="80" xfId="0" applyBorder="1" applyAlignment="1">
      <alignment horizontal="center" vertical="center"/>
    </xf>
    <xf numFmtId="0" fontId="0" fillId="0" borderId="13" xfId="0" applyFill="1" applyBorder="1" applyAlignment="1">
      <alignment horizontal="center" vertical="center"/>
    </xf>
    <xf numFmtId="0" fontId="0" fillId="0" borderId="30" xfId="0" applyFill="1" applyBorder="1" applyAlignment="1">
      <alignment horizontal="left" vertical="top" wrapText="1"/>
    </xf>
    <xf numFmtId="0" fontId="0" fillId="0" borderId="65" xfId="0" applyFill="1" applyBorder="1" applyAlignment="1">
      <alignment horizontal="left" vertical="top" wrapText="1"/>
    </xf>
    <xf numFmtId="0" fontId="0" fillId="0" borderId="103" xfId="0" applyFill="1" applyBorder="1" applyAlignment="1">
      <alignment horizontal="left" vertical="top" wrapText="1"/>
    </xf>
    <xf numFmtId="0" fontId="0" fillId="0" borderId="91" xfId="0" applyFill="1" applyBorder="1" applyAlignment="1">
      <alignment horizontal="left" vertical="top" wrapText="1"/>
    </xf>
    <xf numFmtId="0" fontId="0" fillId="0" borderId="66" xfId="0" applyFill="1" applyBorder="1" applyAlignment="1">
      <alignment horizontal="left" vertical="top" wrapText="1"/>
    </xf>
    <xf numFmtId="0" fontId="0" fillId="0" borderId="104" xfId="0" applyFill="1" applyBorder="1" applyAlignment="1">
      <alignment horizontal="left" vertical="top" wrapText="1"/>
    </xf>
    <xf numFmtId="0" fontId="0" fillId="28" borderId="89" xfId="0" applyFill="1" applyBorder="1" applyAlignment="1">
      <alignment horizontal="center"/>
    </xf>
    <xf numFmtId="0" fontId="0" fillId="28" borderId="105" xfId="0" applyFill="1" applyBorder="1" applyAlignment="1">
      <alignment horizontal="center"/>
    </xf>
    <xf numFmtId="0" fontId="0" fillId="28" borderId="95" xfId="0" applyFill="1" applyBorder="1" applyAlignment="1">
      <alignment horizontal="center" vertical="center"/>
    </xf>
    <xf numFmtId="0" fontId="0" fillId="28" borderId="89" xfId="0" applyFill="1" applyBorder="1" applyAlignment="1">
      <alignment horizontal="center" vertical="center"/>
    </xf>
    <xf numFmtId="0" fontId="0" fillId="28" borderId="105" xfId="0" applyFill="1" applyBorder="1" applyAlignment="1">
      <alignment horizontal="center" vertical="center"/>
    </xf>
    <xf numFmtId="0" fontId="0" fillId="0" borderId="50" xfId="0" applyBorder="1" applyAlignment="1">
      <alignment horizontal="left" vertical="center"/>
    </xf>
    <xf numFmtId="0" fontId="0" fillId="0" borderId="106" xfId="0" applyBorder="1" applyAlignment="1">
      <alignment horizontal="left" vertical="center"/>
    </xf>
    <xf numFmtId="0" fontId="0" fillId="0" borderId="66" xfId="0" applyBorder="1" applyAlignment="1">
      <alignment vertical="center" wrapText="1"/>
    </xf>
    <xf numFmtId="0" fontId="0" fillId="28" borderId="50" xfId="0" applyFill="1" applyBorder="1" applyAlignment="1">
      <alignment horizontal="center"/>
    </xf>
    <xf numFmtId="0" fontId="0" fillId="28" borderId="107" xfId="0" applyFill="1" applyBorder="1" applyAlignment="1">
      <alignment horizontal="center"/>
    </xf>
    <xf numFmtId="0" fontId="0" fillId="28" borderId="95" xfId="0" applyFill="1" applyBorder="1" applyAlignment="1">
      <alignment horizontal="center" vertical="center" wrapText="1"/>
    </xf>
    <xf numFmtId="0" fontId="0" fillId="28" borderId="89" xfId="0" applyFill="1" applyBorder="1" applyAlignment="1">
      <alignment horizontal="center" vertical="center" wrapText="1"/>
    </xf>
    <xf numFmtId="0" fontId="0" fillId="28" borderId="105" xfId="0" applyFill="1" applyBorder="1" applyAlignment="1">
      <alignment horizontal="center" vertical="center" wrapText="1"/>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25" xfId="0" applyFill="1" applyBorder="1" applyAlignment="1">
      <alignment vertical="center" wrapText="1"/>
    </xf>
    <xf numFmtId="0" fontId="0" fillId="0" borderId="108" xfId="0" applyBorder="1" applyAlignment="1">
      <alignment vertical="center"/>
    </xf>
    <xf numFmtId="0" fontId="0" fillId="33" borderId="98" xfId="0" applyFill="1" applyBorder="1" applyAlignment="1">
      <alignment vertical="center"/>
    </xf>
    <xf numFmtId="0" fontId="0" fillId="0" borderId="109" xfId="0" applyBorder="1" applyAlignment="1">
      <alignment vertical="center"/>
    </xf>
    <xf numFmtId="0" fontId="0" fillId="33" borderId="110" xfId="0" applyFill="1" applyBorder="1" applyAlignment="1">
      <alignment horizontal="center" vertical="center" wrapText="1"/>
    </xf>
    <xf numFmtId="0" fontId="0" fillId="33" borderId="111" xfId="0" applyFill="1" applyBorder="1" applyAlignment="1">
      <alignment horizontal="center" vertical="center" wrapText="1"/>
    </xf>
    <xf numFmtId="0" fontId="0" fillId="0" borderId="33" xfId="0" applyBorder="1" applyAlignment="1">
      <alignment horizontal="center" vertical="top" wrapText="1"/>
    </xf>
    <xf numFmtId="0" fontId="0" fillId="0" borderId="24" xfId="0" applyBorder="1" applyAlignment="1">
      <alignment horizontal="center" vertical="top" wrapText="1"/>
    </xf>
    <xf numFmtId="0" fontId="0" fillId="33" borderId="112" xfId="0" applyFill="1" applyBorder="1" applyAlignment="1">
      <alignment horizontal="center" vertical="center" wrapText="1"/>
    </xf>
    <xf numFmtId="0" fontId="0" fillId="33" borderId="94" xfId="0" applyFill="1" applyBorder="1" applyAlignment="1">
      <alignment vertical="top"/>
    </xf>
    <xf numFmtId="0" fontId="0" fillId="0" borderId="24" xfId="0" applyBorder="1" applyAlignment="1">
      <alignment vertical="top"/>
    </xf>
    <xf numFmtId="0" fontId="0" fillId="0" borderId="19" xfId="0" applyBorder="1" applyAlignment="1">
      <alignment vertical="top"/>
    </xf>
    <xf numFmtId="0" fontId="0" fillId="33" borderId="25" xfId="0" applyFill="1" applyBorder="1" applyAlignment="1">
      <alignment vertical="top"/>
    </xf>
    <xf numFmtId="0" fontId="0" fillId="0" borderId="108" xfId="0" applyBorder="1" applyAlignment="1">
      <alignment vertical="top"/>
    </xf>
    <xf numFmtId="0" fontId="0" fillId="33" borderId="24" xfId="0" applyFill="1" applyBorder="1" applyAlignment="1">
      <alignment vertical="top" wrapText="1"/>
    </xf>
    <xf numFmtId="0" fontId="0" fillId="0" borderId="24" xfId="0" applyBorder="1" applyAlignment="1">
      <alignment vertical="top" wrapText="1"/>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35" xfId="0" applyBorder="1" applyAlignment="1">
      <alignment horizontal="center" vertical="center"/>
    </xf>
    <xf numFmtId="0" fontId="0" fillId="33" borderId="67" xfId="0" applyFill="1" applyBorder="1" applyAlignment="1">
      <alignment horizontal="left" vertical="center"/>
    </xf>
    <xf numFmtId="0" fontId="0" fillId="33" borderId="71" xfId="0" applyFill="1" applyBorder="1" applyAlignment="1">
      <alignment horizontal="left" vertical="center"/>
    </xf>
    <xf numFmtId="0" fontId="0" fillId="33" borderId="115" xfId="0" applyFill="1" applyBorder="1" applyAlignment="1">
      <alignment horizontal="left" vertical="center"/>
    </xf>
    <xf numFmtId="0" fontId="0" fillId="33" borderId="46" xfId="0" applyFill="1" applyBorder="1" applyAlignment="1">
      <alignment horizontal="center"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33" borderId="72" xfId="0" applyFill="1" applyBorder="1" applyAlignment="1">
      <alignment horizontal="center" vertical="center"/>
    </xf>
    <xf numFmtId="0" fontId="0" fillId="33" borderId="98" xfId="0" applyFill="1" applyBorder="1" applyAlignment="1">
      <alignment horizontal="right" vertical="center"/>
    </xf>
    <xf numFmtId="0" fontId="0" fillId="0" borderId="109" xfId="0" applyBorder="1" applyAlignment="1">
      <alignment horizontal="right" vertical="center"/>
    </xf>
    <xf numFmtId="0" fontId="0" fillId="28" borderId="75" xfId="0" applyFill="1" applyBorder="1" applyAlignment="1">
      <alignment horizontal="right" vertical="center"/>
    </xf>
    <xf numFmtId="0" fontId="0" fillId="28" borderId="90" xfId="0" applyFill="1" applyBorder="1" applyAlignment="1">
      <alignment horizontal="right" vertical="center"/>
    </xf>
    <xf numFmtId="0" fontId="0" fillId="28" borderId="30" xfId="0" applyFill="1" applyBorder="1" applyAlignment="1">
      <alignment horizontal="left" vertical="center" wrapText="1"/>
    </xf>
    <xf numFmtId="0" fontId="0" fillId="28" borderId="65" xfId="0" applyFill="1" applyBorder="1" applyAlignment="1">
      <alignment/>
    </xf>
    <xf numFmtId="0" fontId="0" fillId="28" borderId="103" xfId="0" applyFill="1" applyBorder="1" applyAlignment="1">
      <alignment/>
    </xf>
    <xf numFmtId="0" fontId="0" fillId="28" borderId="91" xfId="0" applyFill="1" applyBorder="1" applyAlignment="1">
      <alignment/>
    </xf>
    <xf numFmtId="0" fontId="0" fillId="28" borderId="66" xfId="0" applyFill="1" applyBorder="1" applyAlignment="1">
      <alignment/>
    </xf>
    <xf numFmtId="0" fontId="0" fillId="28" borderId="104" xfId="0" applyFill="1" applyBorder="1" applyAlignment="1">
      <alignment/>
    </xf>
    <xf numFmtId="0" fontId="0" fillId="0" borderId="125" xfId="0" applyBorder="1" applyAlignment="1">
      <alignment horizontal="left" vertical="top" wrapText="1"/>
    </xf>
    <xf numFmtId="0" fontId="0" fillId="0" borderId="126" xfId="0" applyBorder="1" applyAlignment="1">
      <alignment horizontal="left" vertical="top" wrapText="1"/>
    </xf>
    <xf numFmtId="0" fontId="0" fillId="0" borderId="11" xfId="0" applyBorder="1" applyAlignment="1">
      <alignment horizontal="left" vertical="top" wrapText="1"/>
    </xf>
    <xf numFmtId="0" fontId="0" fillId="0" borderId="127" xfId="0" applyBorder="1" applyAlignment="1">
      <alignment horizontal="center" vertical="top"/>
    </xf>
    <xf numFmtId="0" fontId="0" fillId="0" borderId="128" xfId="0" applyBorder="1" applyAlignment="1">
      <alignment horizontal="center" vertical="top"/>
    </xf>
    <xf numFmtId="0" fontId="0" fillId="0" borderId="129" xfId="0" applyBorder="1" applyAlignment="1">
      <alignment horizontal="center" vertical="top"/>
    </xf>
    <xf numFmtId="0" fontId="0" fillId="0" borderId="130" xfId="0" applyBorder="1" applyAlignment="1">
      <alignment vertical="center"/>
    </xf>
    <xf numFmtId="0" fontId="0" fillId="0" borderId="112" xfId="0" applyBorder="1" applyAlignment="1">
      <alignment vertical="center"/>
    </xf>
    <xf numFmtId="0" fontId="0" fillId="0" borderId="125" xfId="0" applyBorder="1" applyAlignment="1">
      <alignment horizontal="center" vertical="center"/>
    </xf>
    <xf numFmtId="0" fontId="0" fillId="0" borderId="131" xfId="0" applyBorder="1" applyAlignment="1">
      <alignment vertical="center"/>
    </xf>
    <xf numFmtId="0" fontId="0" fillId="0" borderId="132" xfId="0" applyBorder="1" applyAlignment="1">
      <alignment/>
    </xf>
    <xf numFmtId="0" fontId="0" fillId="0" borderId="133" xfId="0" applyBorder="1" applyAlignment="1">
      <alignment/>
    </xf>
    <xf numFmtId="0" fontId="0" fillId="0" borderId="134" xfId="0" applyBorder="1" applyAlignment="1">
      <alignment/>
    </xf>
    <xf numFmtId="0" fontId="8" fillId="0" borderId="14" xfId="0" applyFont="1" applyBorder="1" applyAlignment="1">
      <alignment horizontal="left" vertical="top" wrapText="1"/>
    </xf>
    <xf numFmtId="0" fontId="8" fillId="0" borderId="126" xfId="0" applyFont="1" applyBorder="1" applyAlignment="1">
      <alignment horizontal="left" vertical="top" wrapText="1"/>
    </xf>
    <xf numFmtId="0" fontId="0" fillId="0" borderId="131" xfId="0" applyBorder="1" applyAlignment="1">
      <alignment/>
    </xf>
    <xf numFmtId="0" fontId="0" fillId="33" borderId="116" xfId="0" applyFill="1" applyBorder="1" applyAlignment="1">
      <alignment horizontal="center" vertical="center"/>
    </xf>
    <xf numFmtId="0" fontId="0" fillId="33" borderId="117" xfId="0" applyFill="1" applyBorder="1" applyAlignment="1">
      <alignment horizontal="center" vertical="center"/>
    </xf>
    <xf numFmtId="0" fontId="0" fillId="33" borderId="118" xfId="0" applyFill="1" applyBorder="1" applyAlignment="1">
      <alignment horizontal="center" vertical="center"/>
    </xf>
    <xf numFmtId="0" fontId="0" fillId="33" borderId="119" xfId="0" applyFill="1" applyBorder="1" applyAlignment="1">
      <alignment horizontal="center" vertical="center"/>
    </xf>
    <xf numFmtId="0" fontId="0" fillId="33" borderId="120" xfId="0" applyFill="1" applyBorder="1" applyAlignment="1">
      <alignment horizontal="center" vertical="center"/>
    </xf>
    <xf numFmtId="0" fontId="0" fillId="33" borderId="121" xfId="0" applyFill="1" applyBorder="1" applyAlignment="1">
      <alignment horizontal="center" vertical="center"/>
    </xf>
    <xf numFmtId="0" fontId="0" fillId="33" borderId="135" xfId="0" applyFill="1" applyBorder="1" applyAlignment="1">
      <alignment horizontal="center" vertical="center"/>
    </xf>
    <xf numFmtId="0" fontId="0" fillId="33" borderId="136" xfId="0" applyFill="1" applyBorder="1" applyAlignment="1">
      <alignment horizontal="center" vertical="center"/>
    </xf>
    <xf numFmtId="0" fontId="0" fillId="33" borderId="137" xfId="0" applyFill="1" applyBorder="1" applyAlignment="1">
      <alignment horizontal="center" vertical="center"/>
    </xf>
    <xf numFmtId="0" fontId="0" fillId="33" borderId="138" xfId="0" applyFill="1" applyBorder="1" applyAlignment="1">
      <alignment horizontal="center" vertical="center" wrapText="1"/>
    </xf>
    <xf numFmtId="0" fontId="0" fillId="0" borderId="139" xfId="0" applyBorder="1" applyAlignment="1">
      <alignment horizontal="center" vertical="center" wrapText="1"/>
    </xf>
    <xf numFmtId="0" fontId="0" fillId="33" borderId="94" xfId="0" applyFill="1" applyBorder="1" applyAlignment="1">
      <alignment vertical="center" wrapText="1"/>
    </xf>
    <xf numFmtId="0" fontId="0" fillId="0" borderId="99" xfId="0" applyBorder="1" applyAlignment="1">
      <alignment vertical="center" wrapText="1"/>
    </xf>
    <xf numFmtId="0" fontId="0" fillId="0" borderId="108" xfId="0" applyBorder="1" applyAlignment="1">
      <alignment horizontal="center" vertical="center"/>
    </xf>
    <xf numFmtId="0" fontId="0" fillId="0" borderId="90" xfId="0" applyBorder="1" applyAlignment="1">
      <alignment horizontal="center" vertical="center"/>
    </xf>
    <xf numFmtId="0" fontId="0" fillId="0" borderId="131" xfId="0" applyBorder="1" applyAlignment="1">
      <alignment horizontal="center" vertical="center"/>
    </xf>
    <xf numFmtId="0" fontId="0" fillId="33" borderId="24" xfId="0" applyFill="1" applyBorder="1" applyAlignment="1">
      <alignment horizontal="left" vertical="top"/>
    </xf>
    <xf numFmtId="0" fontId="0" fillId="33" borderId="19" xfId="0" applyFill="1" applyBorder="1" applyAlignment="1">
      <alignment horizontal="left" vertical="top"/>
    </xf>
    <xf numFmtId="0" fontId="0" fillId="0" borderId="30" xfId="0" applyBorder="1" applyAlignment="1">
      <alignment horizontal="center" vertical="center"/>
    </xf>
    <xf numFmtId="0" fontId="0" fillId="0" borderId="27" xfId="0" applyBorder="1" applyAlignment="1">
      <alignment/>
    </xf>
    <xf numFmtId="0" fontId="0" fillId="0" borderId="140" xfId="0" applyBorder="1" applyAlignment="1">
      <alignment/>
    </xf>
    <xf numFmtId="0" fontId="0" fillId="0" borderId="109" xfId="0" applyBorder="1" applyAlignment="1">
      <alignment/>
    </xf>
    <xf numFmtId="0" fontId="0" fillId="0" borderId="94" xfId="0" applyBorder="1" applyAlignment="1">
      <alignment horizontal="center" vertical="center"/>
    </xf>
    <xf numFmtId="0" fontId="0" fillId="0" borderId="108" xfId="0" applyBorder="1" applyAlignment="1">
      <alignment/>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03" xfId="0" applyBorder="1" applyAlignment="1">
      <alignment vertical="center"/>
    </xf>
    <xf numFmtId="0" fontId="0" fillId="0" borderId="140" xfId="0" applyBorder="1" applyAlignment="1">
      <alignment vertical="center"/>
    </xf>
    <xf numFmtId="0" fontId="0" fillId="0" borderId="141" xfId="0" applyBorder="1" applyAlignment="1">
      <alignment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0" xfId="0" applyAlignment="1">
      <alignment vertical="top" wrapText="1"/>
    </xf>
    <xf numFmtId="0" fontId="0" fillId="0" borderId="112" xfId="0" applyBorder="1" applyAlignment="1">
      <alignment horizontal="center" vertical="center" wrapText="1"/>
    </xf>
    <xf numFmtId="0" fontId="0" fillId="33" borderId="25" xfId="0" applyFill="1" applyBorder="1" applyAlignment="1">
      <alignment horizontal="left" vertical="top" wrapText="1"/>
    </xf>
    <xf numFmtId="0" fontId="0" fillId="33" borderId="24" xfId="0" applyFill="1" applyBorder="1" applyAlignment="1">
      <alignment horizontal="left" vertical="top" wrapText="1"/>
    </xf>
    <xf numFmtId="0" fontId="0" fillId="0" borderId="108" xfId="0" applyBorder="1" applyAlignment="1">
      <alignment horizontal="left" vertical="top" wrapText="1"/>
    </xf>
    <xf numFmtId="0" fontId="0" fillId="0" borderId="142" xfId="0" applyBorder="1" applyAlignment="1">
      <alignment vertical="center"/>
    </xf>
    <xf numFmtId="0" fontId="0" fillId="0" borderId="133" xfId="0" applyBorder="1" applyAlignment="1">
      <alignment vertical="center"/>
    </xf>
    <xf numFmtId="0" fontId="0" fillId="0" borderId="65" xfId="0" applyBorder="1" applyAlignment="1">
      <alignment vertical="top"/>
    </xf>
    <xf numFmtId="0" fontId="0" fillId="0" borderId="14" xfId="0" applyBorder="1" applyAlignment="1">
      <alignment vertical="center"/>
    </xf>
    <xf numFmtId="0" fontId="0" fillId="0" borderId="98" xfId="0" applyFill="1" applyBorder="1" applyAlignment="1">
      <alignment vertical="center"/>
    </xf>
    <xf numFmtId="0" fontId="0" fillId="0" borderId="109" xfId="0" applyFill="1" applyBorder="1" applyAlignment="1">
      <alignment vertical="center"/>
    </xf>
    <xf numFmtId="0" fontId="0" fillId="0" borderId="143" xfId="0" applyBorder="1" applyAlignment="1">
      <alignment horizontal="center" vertical="top"/>
    </xf>
    <xf numFmtId="0" fontId="0" fillId="0" borderId="144" xfId="0" applyBorder="1" applyAlignment="1">
      <alignment horizontal="center" vertical="top"/>
    </xf>
    <xf numFmtId="0" fontId="0" fillId="33" borderId="86" xfId="0" applyFill="1" applyBorder="1" applyAlignment="1">
      <alignment horizontal="left" vertical="center" wrapText="1"/>
    </xf>
    <xf numFmtId="0" fontId="0" fillId="0" borderId="65" xfId="0" applyBorder="1" applyAlignment="1">
      <alignment horizontal="left" vertical="center" wrapText="1"/>
    </xf>
    <xf numFmtId="0" fontId="0" fillId="0" borderId="74" xfId="0" applyBorder="1" applyAlignment="1">
      <alignment horizontal="left" vertical="center" wrapText="1"/>
    </xf>
    <xf numFmtId="0" fontId="0" fillId="0" borderId="66" xfId="0" applyBorder="1" applyAlignment="1">
      <alignment horizontal="left" vertical="center" wrapText="1"/>
    </xf>
    <xf numFmtId="0" fontId="0" fillId="33" borderId="30" xfId="0" applyFont="1" applyFill="1" applyBorder="1" applyAlignment="1">
      <alignment horizontal="left" vertical="center" wrapText="1"/>
    </xf>
    <xf numFmtId="0" fontId="0" fillId="33" borderId="29" xfId="0" applyFont="1" applyFill="1" applyBorder="1" applyAlignment="1">
      <alignment horizontal="left" vertical="center" wrapText="1"/>
    </xf>
    <xf numFmtId="0" fontId="0" fillId="33" borderId="91" xfId="0" applyFont="1" applyFill="1" applyBorder="1" applyAlignment="1">
      <alignment horizontal="left" vertical="center" wrapText="1"/>
    </xf>
    <xf numFmtId="0" fontId="13" fillId="28" borderId="24" xfId="0" applyFont="1" applyFill="1" applyBorder="1" applyAlignment="1">
      <alignment horizontal="center" vertical="center" wrapText="1"/>
    </xf>
    <xf numFmtId="0" fontId="13" fillId="28" borderId="99" xfId="0" applyFont="1" applyFill="1" applyBorder="1" applyAlignment="1">
      <alignment horizontal="center" vertical="center" wrapText="1"/>
    </xf>
    <xf numFmtId="0" fontId="0" fillId="0" borderId="103" xfId="0" applyBorder="1" applyAlignment="1">
      <alignment horizontal="center" vertical="center"/>
    </xf>
    <xf numFmtId="0" fontId="0" fillId="0" borderId="91" xfId="0" applyBorder="1" applyAlignment="1">
      <alignment horizontal="center" vertical="center"/>
    </xf>
    <xf numFmtId="0" fontId="0" fillId="0" borderId="104" xfId="0" applyBorder="1" applyAlignment="1">
      <alignment horizontal="center" vertical="center"/>
    </xf>
    <xf numFmtId="0" fontId="0" fillId="0" borderId="30" xfId="0" applyFill="1" applyBorder="1" applyAlignment="1">
      <alignment horizontal="center" vertical="center"/>
    </xf>
    <xf numFmtId="0" fontId="0" fillId="0" borderId="103" xfId="0" applyFill="1" applyBorder="1" applyAlignment="1">
      <alignment horizontal="center" vertical="center"/>
    </xf>
    <xf numFmtId="0" fontId="0" fillId="0" borderId="91" xfId="0" applyFill="1" applyBorder="1" applyAlignment="1">
      <alignment horizontal="center" vertical="center"/>
    </xf>
    <xf numFmtId="0" fontId="0" fillId="0" borderId="104" xfId="0" applyFill="1" applyBorder="1" applyAlignment="1">
      <alignment horizontal="center" vertical="center"/>
    </xf>
    <xf numFmtId="0" fontId="0" fillId="0" borderId="0" xfId="0" applyBorder="1" applyAlignment="1">
      <alignment vertical="top"/>
    </xf>
    <xf numFmtId="0" fontId="0" fillId="0" borderId="145" xfId="0" applyFont="1" applyBorder="1" applyAlignment="1">
      <alignment horizontal="center" vertical="center" wrapText="1"/>
    </xf>
    <xf numFmtId="0" fontId="0" fillId="0" borderId="146" xfId="0" applyFont="1" applyBorder="1" applyAlignment="1">
      <alignment horizontal="center" vertical="center" wrapText="1"/>
    </xf>
    <xf numFmtId="0" fontId="0" fillId="0" borderId="145" xfId="0" applyBorder="1" applyAlignment="1">
      <alignment horizontal="center" vertical="center"/>
    </xf>
    <xf numFmtId="0" fontId="0" fillId="0" borderId="77" xfId="0" applyBorder="1" applyAlignment="1">
      <alignment horizontal="center" vertical="center"/>
    </xf>
    <xf numFmtId="0" fontId="0" fillId="0" borderId="145" xfId="0" applyFill="1" applyBorder="1" applyAlignment="1">
      <alignment horizontal="center" vertical="center"/>
    </xf>
    <xf numFmtId="0" fontId="0" fillId="0" borderId="77" xfId="0" applyFill="1" applyBorder="1" applyAlignment="1">
      <alignment horizontal="center" vertical="center"/>
    </xf>
    <xf numFmtId="0" fontId="0" fillId="0" borderId="140" xfId="0" applyBorder="1" applyAlignment="1">
      <alignment horizontal="center" vertical="center"/>
    </xf>
    <xf numFmtId="0" fontId="0" fillId="0" borderId="109" xfId="0" applyBorder="1" applyAlignment="1">
      <alignment horizontal="center" vertical="center"/>
    </xf>
    <xf numFmtId="0" fontId="0" fillId="0" borderId="86" xfId="0" applyBorder="1" applyAlignment="1">
      <alignment horizontal="center" vertical="center"/>
    </xf>
    <xf numFmtId="0" fontId="0" fillId="0" borderId="65" xfId="0" applyBorder="1" applyAlignment="1">
      <alignment horizontal="center" vertical="center"/>
    </xf>
    <xf numFmtId="0" fontId="0" fillId="0" borderId="147" xfId="0" applyBorder="1" applyAlignment="1">
      <alignment horizontal="center" vertical="center"/>
    </xf>
    <xf numFmtId="0" fontId="0" fillId="0" borderId="141" xfId="0" applyBorder="1" applyAlignment="1">
      <alignment horizontal="center" vertical="center"/>
    </xf>
    <xf numFmtId="0" fontId="0" fillId="33" borderId="138" xfId="0" applyFill="1" applyBorder="1" applyAlignment="1">
      <alignment vertical="top" wrapText="1"/>
    </xf>
    <xf numFmtId="0" fontId="0" fillId="0" borderId="139" xfId="0" applyBorder="1" applyAlignment="1">
      <alignment vertical="top" wrapText="1"/>
    </xf>
    <xf numFmtId="0" fontId="0" fillId="33" borderId="94" xfId="0" applyFill="1" applyBorder="1" applyAlignment="1">
      <alignment vertical="top" wrapText="1"/>
    </xf>
    <xf numFmtId="0" fontId="0" fillId="0" borderId="99" xfId="0" applyBorder="1" applyAlignment="1">
      <alignment vertical="top" wrapText="1"/>
    </xf>
    <xf numFmtId="0" fontId="0" fillId="35" borderId="86" xfId="0" applyFill="1" applyBorder="1" applyAlignment="1">
      <alignment vertical="center" wrapText="1"/>
    </xf>
    <xf numFmtId="0" fontId="0" fillId="0" borderId="74" xfId="0" applyBorder="1" applyAlignment="1">
      <alignment vertical="center" wrapText="1"/>
    </xf>
    <xf numFmtId="0" fontId="0" fillId="0" borderId="145" xfId="0" applyFont="1" applyFill="1" applyBorder="1" applyAlignment="1">
      <alignment horizontal="right" vertical="center" wrapText="1"/>
    </xf>
    <xf numFmtId="0" fontId="0" fillId="0" borderId="81" xfId="0" applyFont="1" applyFill="1" applyBorder="1" applyAlignment="1">
      <alignment horizontal="right" vertical="center"/>
    </xf>
    <xf numFmtId="0" fontId="0" fillId="0" borderId="77" xfId="0" applyFont="1" applyFill="1" applyBorder="1" applyAlignment="1">
      <alignment horizontal="right" vertical="center"/>
    </xf>
    <xf numFmtId="0" fontId="0" fillId="28" borderId="30" xfId="0" applyFill="1" applyBorder="1" applyAlignment="1">
      <alignment vertical="center" wrapText="1"/>
    </xf>
    <xf numFmtId="0" fontId="0" fillId="28" borderId="65" xfId="0" applyFill="1" applyBorder="1" applyAlignment="1">
      <alignment vertical="center" wrapText="1"/>
    </xf>
    <xf numFmtId="0" fontId="0" fillId="28" borderId="65" xfId="0" applyFill="1" applyBorder="1" applyAlignment="1">
      <alignment wrapText="1"/>
    </xf>
    <xf numFmtId="0" fontId="0" fillId="28" borderId="103" xfId="0" applyFill="1" applyBorder="1" applyAlignment="1">
      <alignment wrapText="1"/>
    </xf>
    <xf numFmtId="0" fontId="0" fillId="28" borderId="91" xfId="0" applyFill="1" applyBorder="1" applyAlignment="1">
      <alignment vertical="center" wrapText="1"/>
    </xf>
    <xf numFmtId="0" fontId="0" fillId="28" borderId="66" xfId="0" applyFill="1" applyBorder="1" applyAlignment="1">
      <alignment vertical="center" wrapText="1"/>
    </xf>
    <xf numFmtId="0" fontId="0" fillId="28" borderId="66" xfId="0" applyFill="1" applyBorder="1" applyAlignment="1">
      <alignment wrapText="1"/>
    </xf>
    <xf numFmtId="0" fontId="0" fillId="28" borderId="104" xfId="0" applyFill="1" applyBorder="1" applyAlignment="1">
      <alignment wrapText="1"/>
    </xf>
    <xf numFmtId="0" fontId="0" fillId="0" borderId="25" xfId="0" applyFont="1" applyFill="1" applyBorder="1" applyAlignment="1">
      <alignment vertical="top" wrapText="1"/>
    </xf>
    <xf numFmtId="0" fontId="0" fillId="0" borderId="24" xfId="0" applyFont="1" applyFill="1" applyBorder="1" applyAlignment="1">
      <alignment vertical="top" wrapText="1"/>
    </xf>
    <xf numFmtId="0" fontId="0" fillId="0" borderId="19" xfId="0" applyFont="1" applyFill="1" applyBorder="1" applyAlignment="1">
      <alignment vertical="top" wrapText="1"/>
    </xf>
    <xf numFmtId="0" fontId="0" fillId="0" borderId="14" xfId="0" applyFont="1" applyBorder="1" applyAlignment="1">
      <alignment vertical="center" wrapText="1"/>
    </xf>
    <xf numFmtId="0" fontId="0" fillId="0" borderId="126" xfId="0" applyFont="1" applyBorder="1" applyAlignment="1">
      <alignment vertical="center" wrapText="1"/>
    </xf>
    <xf numFmtId="0" fontId="0" fillId="0" borderId="11" xfId="0" applyFont="1" applyBorder="1" applyAlignment="1">
      <alignment vertical="center" wrapText="1"/>
    </xf>
    <xf numFmtId="0" fontId="0" fillId="0" borderId="14" xfId="0" applyBorder="1" applyAlignment="1">
      <alignment vertical="center" wrapText="1"/>
    </xf>
    <xf numFmtId="0" fontId="0" fillId="0" borderId="148" xfId="0" applyBorder="1" applyAlignment="1">
      <alignment vertical="center" wrapText="1"/>
    </xf>
    <xf numFmtId="0" fontId="0" fillId="0" borderId="138" xfId="0" applyFont="1" applyFill="1" applyBorder="1" applyAlignment="1">
      <alignment vertical="top" wrapText="1"/>
    </xf>
    <xf numFmtId="0" fontId="0" fillId="0" borderId="111" xfId="0" applyFont="1" applyFill="1" applyBorder="1" applyAlignment="1">
      <alignment vertical="top" wrapText="1"/>
    </xf>
    <xf numFmtId="0" fontId="0" fillId="0" borderId="10" xfId="0" applyFont="1" applyFill="1" applyBorder="1" applyAlignment="1">
      <alignment vertical="top"/>
    </xf>
    <xf numFmtId="0" fontId="0" fillId="0" borderId="25" xfId="0" applyFont="1" applyFill="1" applyBorder="1" applyAlignment="1">
      <alignment vertical="top"/>
    </xf>
    <xf numFmtId="0" fontId="0" fillId="0" borderId="16" xfId="0" applyFont="1" applyFill="1" applyBorder="1" applyAlignment="1">
      <alignment vertical="top"/>
    </xf>
    <xf numFmtId="0" fontId="0" fillId="0" borderId="149" xfId="0" applyBorder="1" applyAlignment="1">
      <alignment vertical="center" wrapText="1"/>
    </xf>
    <xf numFmtId="0" fontId="0" fillId="0" borderId="126" xfId="0" applyBorder="1" applyAlignment="1">
      <alignment vertical="center"/>
    </xf>
    <xf numFmtId="0" fontId="0" fillId="0" borderId="11" xfId="0" applyBorder="1" applyAlignment="1">
      <alignment vertical="center"/>
    </xf>
    <xf numFmtId="0" fontId="0" fillId="0" borderId="150" xfId="0" applyFont="1" applyFill="1" applyBorder="1" applyAlignment="1">
      <alignment horizontal="right" vertical="center" wrapText="1"/>
    </xf>
    <xf numFmtId="0" fontId="0" fillId="0" borderId="76" xfId="0" applyFont="1" applyFill="1" applyBorder="1" applyAlignment="1">
      <alignment horizontal="right" vertical="center"/>
    </xf>
    <xf numFmtId="0" fontId="0" fillId="0" borderId="101" xfId="0" applyFont="1" applyFill="1" applyBorder="1" applyAlignment="1">
      <alignment horizontal="right" vertical="center" wrapText="1"/>
    </xf>
    <xf numFmtId="0" fontId="0" fillId="0" borderId="81" xfId="0" applyFont="1" applyFill="1" applyBorder="1" applyAlignment="1">
      <alignment horizontal="right" vertical="center" wrapText="1"/>
    </xf>
    <xf numFmtId="0" fontId="0" fillId="0" borderId="110" xfId="0" applyFont="1" applyFill="1" applyBorder="1" applyAlignment="1">
      <alignment horizontal="center" vertical="top"/>
    </xf>
    <xf numFmtId="0" fontId="0" fillId="0" borderId="111" xfId="0" applyFont="1" applyFill="1" applyBorder="1" applyAlignment="1">
      <alignment horizontal="center" vertical="top"/>
    </xf>
    <xf numFmtId="0" fontId="0" fillId="0" borderId="139" xfId="0" applyFont="1" applyFill="1" applyBorder="1" applyAlignment="1">
      <alignment horizontal="center" vertical="top"/>
    </xf>
    <xf numFmtId="0" fontId="0" fillId="0" borderId="94" xfId="0" applyFont="1" applyFill="1" applyBorder="1" applyAlignment="1">
      <alignment vertical="top"/>
    </xf>
    <xf numFmtId="0" fontId="0" fillId="0" borderId="24" xfId="0" applyFont="1" applyFill="1" applyBorder="1" applyAlignment="1">
      <alignment vertical="top"/>
    </xf>
    <xf numFmtId="0" fontId="0" fillId="0" borderId="99" xfId="0" applyFont="1" applyFill="1" applyBorder="1" applyAlignment="1">
      <alignment vertical="top"/>
    </xf>
    <xf numFmtId="0" fontId="0" fillId="0" borderId="18" xfId="0" applyFont="1" applyFill="1" applyBorder="1" applyAlignment="1">
      <alignment vertical="top" wrapText="1"/>
    </xf>
    <xf numFmtId="0" fontId="0" fillId="0" borderId="10" xfId="0" applyFont="1" applyFill="1" applyBorder="1" applyAlignment="1">
      <alignment vertical="top" wrapText="1"/>
    </xf>
    <xf numFmtId="0" fontId="0" fillId="0" borderId="30" xfId="0" applyFont="1" applyFill="1" applyBorder="1" applyAlignment="1">
      <alignment vertical="top"/>
    </xf>
    <xf numFmtId="0" fontId="0" fillId="0" borderId="27" xfId="0" applyFont="1" applyFill="1" applyBorder="1" applyAlignment="1">
      <alignment vertical="top"/>
    </xf>
    <xf numFmtId="0" fontId="0" fillId="0" borderId="29" xfId="0" applyFont="1" applyFill="1" applyBorder="1" applyAlignment="1">
      <alignment vertical="top"/>
    </xf>
    <xf numFmtId="0" fontId="0" fillId="0" borderId="28" xfId="0" applyFont="1" applyFill="1" applyBorder="1" applyAlignment="1">
      <alignment vertical="top"/>
    </xf>
    <xf numFmtId="0" fontId="0" fillId="0" borderId="139" xfId="0" applyFont="1" applyFill="1" applyBorder="1" applyAlignment="1">
      <alignment vertical="top" wrapText="1"/>
    </xf>
    <xf numFmtId="0" fontId="0" fillId="0" borderId="46" xfId="0" applyBorder="1" applyAlignment="1">
      <alignment horizontal="center" vertical="center"/>
    </xf>
    <xf numFmtId="0" fontId="0" fillId="0" borderId="48" xfId="0" applyBorder="1" applyAlignment="1">
      <alignment horizontal="center" vertical="center"/>
    </xf>
    <xf numFmtId="0" fontId="0" fillId="33" borderId="30" xfId="0" applyFont="1" applyFill="1" applyBorder="1" applyAlignment="1">
      <alignment horizontal="left" vertical="center"/>
    </xf>
    <xf numFmtId="0" fontId="0" fillId="33" borderId="65" xfId="0" applyFont="1" applyFill="1" applyBorder="1" applyAlignment="1">
      <alignment horizontal="left" vertical="center"/>
    </xf>
    <xf numFmtId="0" fontId="0" fillId="33" borderId="103" xfId="0" applyFont="1" applyFill="1" applyBorder="1" applyAlignment="1">
      <alignment horizontal="left" vertical="center"/>
    </xf>
    <xf numFmtId="0" fontId="0" fillId="33" borderId="91" xfId="0" applyFont="1" applyFill="1" applyBorder="1" applyAlignment="1">
      <alignment horizontal="left" vertical="center"/>
    </xf>
    <xf numFmtId="0" fontId="0" fillId="33" borderId="66" xfId="0" applyFont="1" applyFill="1" applyBorder="1" applyAlignment="1">
      <alignment horizontal="left" vertical="center"/>
    </xf>
    <xf numFmtId="0" fontId="0" fillId="33" borderId="104" xfId="0" applyFont="1" applyFill="1" applyBorder="1" applyAlignment="1">
      <alignment horizontal="left" vertical="center"/>
    </xf>
    <xf numFmtId="0" fontId="0" fillId="33" borderId="151" xfId="0" applyFont="1" applyFill="1" applyBorder="1" applyAlignment="1">
      <alignment vertical="center"/>
    </xf>
    <xf numFmtId="0" fontId="0" fillId="0" borderId="152" xfId="0" applyBorder="1" applyAlignment="1">
      <alignment/>
    </xf>
    <xf numFmtId="0" fontId="0" fillId="0" borderId="153" xfId="0" applyBorder="1" applyAlignment="1">
      <alignment/>
    </xf>
    <xf numFmtId="0" fontId="0" fillId="33" borderId="154" xfId="0" applyFont="1" applyFill="1" applyBorder="1" applyAlignment="1">
      <alignment vertical="center"/>
    </xf>
    <xf numFmtId="0" fontId="0" fillId="0" borderId="73" xfId="0" applyBorder="1" applyAlignment="1">
      <alignment/>
    </xf>
    <xf numFmtId="0" fontId="0" fillId="0" borderId="155" xfId="0" applyBorder="1" applyAlignment="1">
      <alignment/>
    </xf>
    <xf numFmtId="0" fontId="0" fillId="0" borderId="91" xfId="0" applyBorder="1" applyAlignment="1">
      <alignment vertical="center"/>
    </xf>
    <xf numFmtId="0" fontId="0" fillId="0" borderId="66" xfId="0" applyBorder="1" applyAlignment="1">
      <alignment/>
    </xf>
    <xf numFmtId="0" fontId="0" fillId="0" borderId="104" xfId="0" applyBorder="1" applyAlignment="1">
      <alignment/>
    </xf>
    <xf numFmtId="0" fontId="0" fillId="33" borderId="156" xfId="0" applyFont="1" applyFill="1" applyBorder="1" applyAlignment="1">
      <alignment vertical="center"/>
    </xf>
    <xf numFmtId="0" fontId="0" fillId="0" borderId="41" xfId="0" applyBorder="1" applyAlignment="1">
      <alignment/>
    </xf>
    <xf numFmtId="0" fontId="0" fillId="0" borderId="42" xfId="0" applyBorder="1" applyAlignment="1">
      <alignment/>
    </xf>
    <xf numFmtId="0" fontId="0" fillId="33" borderId="157" xfId="0" applyFont="1" applyFill="1" applyBorder="1" applyAlignment="1">
      <alignment vertical="center"/>
    </xf>
    <xf numFmtId="0" fontId="0" fillId="0" borderId="44" xfId="0" applyBorder="1" applyAlignment="1">
      <alignment/>
    </xf>
    <xf numFmtId="0" fontId="0" fillId="0" borderId="45" xfId="0" applyBorder="1" applyAlignment="1">
      <alignment/>
    </xf>
    <xf numFmtId="0" fontId="0" fillId="0" borderId="158" xfId="0" applyBorder="1" applyAlignment="1">
      <alignment vertical="center"/>
    </xf>
    <xf numFmtId="0" fontId="0" fillId="0" borderId="54" xfId="0" applyBorder="1" applyAlignment="1">
      <alignment/>
    </xf>
    <xf numFmtId="0" fontId="0" fillId="0" borderId="55" xfId="0" applyBorder="1" applyAlignment="1">
      <alignment/>
    </xf>
    <xf numFmtId="0" fontId="0" fillId="0" borderId="154" xfId="0" applyBorder="1" applyAlignment="1">
      <alignment vertical="center"/>
    </xf>
    <xf numFmtId="0" fontId="0" fillId="33" borderId="159" xfId="0" applyFont="1" applyFill="1" applyBorder="1" applyAlignment="1">
      <alignment vertical="center"/>
    </xf>
    <xf numFmtId="0" fontId="0" fillId="0" borderId="47" xfId="0" applyBorder="1" applyAlignment="1">
      <alignment/>
    </xf>
    <xf numFmtId="0" fontId="0" fillId="0" borderId="48" xfId="0" applyBorder="1" applyAlignment="1">
      <alignment/>
    </xf>
    <xf numFmtId="0" fontId="0" fillId="33" borderId="160" xfId="0" applyFont="1" applyFill="1" applyBorder="1" applyAlignment="1">
      <alignment vertical="center"/>
    </xf>
    <xf numFmtId="0" fontId="0" fillId="0" borderId="161" xfId="0" applyBorder="1" applyAlignment="1">
      <alignment/>
    </xf>
    <xf numFmtId="0" fontId="0" fillId="0" borderId="162" xfId="0" applyBorder="1" applyAlignment="1">
      <alignment/>
    </xf>
    <xf numFmtId="0" fontId="0" fillId="33" borderId="163" xfId="0" applyFont="1" applyFill="1" applyBorder="1" applyAlignment="1">
      <alignment vertical="center"/>
    </xf>
    <xf numFmtId="0" fontId="0" fillId="0" borderId="164" xfId="0" applyBorder="1" applyAlignment="1">
      <alignment/>
    </xf>
    <xf numFmtId="0" fontId="0" fillId="0" borderId="165" xfId="0" applyBorder="1" applyAlignment="1">
      <alignment/>
    </xf>
    <xf numFmtId="0" fontId="0" fillId="28" borderId="75" xfId="0" applyFont="1" applyFill="1" applyBorder="1" applyAlignment="1">
      <alignment horizontal="center" vertical="center" shrinkToFit="1"/>
    </xf>
    <xf numFmtId="0" fontId="0" fillId="28" borderId="20" xfId="0" applyFill="1" applyBorder="1" applyAlignment="1">
      <alignment horizontal="center" vertical="center" shrinkToFit="1"/>
    </xf>
    <xf numFmtId="0" fontId="0" fillId="33" borderId="25" xfId="0" applyFont="1" applyFill="1" applyBorder="1" applyAlignment="1">
      <alignment vertical="center" wrapText="1"/>
    </xf>
    <xf numFmtId="0" fontId="0" fillId="28" borderId="74" xfId="0" applyFill="1" applyBorder="1" applyAlignment="1">
      <alignment horizontal="center" vertical="center" shrinkToFit="1"/>
    </xf>
    <xf numFmtId="0" fontId="0" fillId="33" borderId="96" xfId="0" applyFont="1" applyFill="1" applyBorder="1" applyAlignment="1">
      <alignment vertical="top" wrapText="1"/>
    </xf>
    <xf numFmtId="0" fontId="0" fillId="0" borderId="51" xfId="0" applyFont="1" applyBorder="1" applyAlignment="1">
      <alignment vertical="top" wrapText="1"/>
    </xf>
    <xf numFmtId="0" fontId="0" fillId="0" borderId="29" xfId="0" applyFont="1" applyBorder="1" applyAlignment="1">
      <alignment vertical="top" wrapText="1"/>
    </xf>
    <xf numFmtId="0" fontId="0" fillId="0" borderId="28" xfId="0" applyFont="1" applyBorder="1" applyAlignment="1">
      <alignment vertical="top" wrapText="1"/>
    </xf>
    <xf numFmtId="0" fontId="0" fillId="33" borderId="30" xfId="0" applyFont="1" applyFill="1" applyBorder="1" applyAlignment="1">
      <alignment horizontal="left" vertical="top" wrapText="1"/>
    </xf>
    <xf numFmtId="0" fontId="0" fillId="33" borderId="27" xfId="0" applyFont="1" applyFill="1" applyBorder="1" applyAlignment="1">
      <alignment horizontal="left" vertical="top" wrapText="1"/>
    </xf>
    <xf numFmtId="0" fontId="0" fillId="33" borderId="29" xfId="0" applyFont="1" applyFill="1" applyBorder="1" applyAlignment="1">
      <alignment horizontal="left" vertical="top" wrapText="1"/>
    </xf>
    <xf numFmtId="0" fontId="0" fillId="33" borderId="28" xfId="0" applyFont="1" applyFill="1" applyBorder="1" applyAlignment="1">
      <alignment horizontal="left" vertical="top" wrapText="1"/>
    </xf>
    <xf numFmtId="0" fontId="0" fillId="33" borderId="91" xfId="0" applyFont="1" applyFill="1" applyBorder="1" applyAlignment="1">
      <alignment horizontal="left" vertical="top" wrapText="1"/>
    </xf>
    <xf numFmtId="0" fontId="0" fillId="33" borderId="53" xfId="0" applyFont="1" applyFill="1" applyBorder="1" applyAlignment="1">
      <alignment horizontal="left" vertical="top" wrapText="1"/>
    </xf>
    <xf numFmtId="0" fontId="0" fillId="0" borderId="65" xfId="0" applyBorder="1" applyAlignment="1">
      <alignment/>
    </xf>
    <xf numFmtId="0" fontId="0" fillId="0" borderId="103" xfId="0" applyBorder="1" applyAlignment="1">
      <alignment/>
    </xf>
    <xf numFmtId="0" fontId="0" fillId="0" borderId="147" xfId="0" applyBorder="1" applyAlignment="1">
      <alignment/>
    </xf>
    <xf numFmtId="0" fontId="0" fillId="0" borderId="141" xfId="0" applyBorder="1" applyAlignment="1">
      <alignment/>
    </xf>
    <xf numFmtId="0" fontId="0" fillId="33" borderId="166" xfId="0" applyFont="1" applyFill="1" applyBorder="1" applyAlignment="1">
      <alignment vertical="center"/>
    </xf>
    <xf numFmtId="0" fontId="0" fillId="0" borderId="71" xfId="0" applyBorder="1" applyAlignment="1">
      <alignment/>
    </xf>
    <xf numFmtId="0" fontId="0" fillId="0" borderId="115" xfId="0" applyBorder="1" applyAlignment="1">
      <alignment/>
    </xf>
    <xf numFmtId="0" fontId="0" fillId="0" borderId="19" xfId="0" applyBorder="1" applyAlignment="1">
      <alignment vertical="center"/>
    </xf>
    <xf numFmtId="0" fontId="0" fillId="0" borderId="27" xfId="0" applyBorder="1" applyAlignment="1">
      <alignment horizontal="center"/>
    </xf>
    <xf numFmtId="0" fontId="0" fillId="0" borderId="140" xfId="0" applyBorder="1" applyAlignment="1">
      <alignment horizontal="center"/>
    </xf>
    <xf numFmtId="0" fontId="0" fillId="0" borderId="109" xfId="0" applyBorder="1" applyAlignment="1">
      <alignment horizontal="center"/>
    </xf>
    <xf numFmtId="0" fontId="0" fillId="33" borderId="25" xfId="0" applyFont="1" applyFill="1" applyBorder="1" applyAlignment="1">
      <alignment vertical="center"/>
    </xf>
    <xf numFmtId="0" fontId="0" fillId="33" borderId="75" xfId="0" applyFont="1" applyFill="1" applyBorder="1" applyAlignment="1">
      <alignment vertical="center" shrinkToFit="1"/>
    </xf>
    <xf numFmtId="0" fontId="0" fillId="0" borderId="20" xfId="0" applyBorder="1" applyAlignment="1">
      <alignment vertical="center" shrinkToFit="1"/>
    </xf>
    <xf numFmtId="0" fontId="0" fillId="0" borderId="74" xfId="0" applyBorder="1" applyAlignment="1">
      <alignment vertical="center" shrinkToFit="1"/>
    </xf>
    <xf numFmtId="0" fontId="0" fillId="33" borderId="75" xfId="0" applyFont="1" applyFill="1" applyBorder="1" applyAlignment="1">
      <alignment vertical="center"/>
    </xf>
    <xf numFmtId="0" fontId="0" fillId="0" borderId="74" xfId="0" applyBorder="1" applyAlignment="1">
      <alignment vertical="center"/>
    </xf>
    <xf numFmtId="0" fontId="0" fillId="28" borderId="75" xfId="0" applyFont="1" applyFill="1" applyBorder="1" applyAlignment="1">
      <alignment horizontal="center" vertical="center"/>
    </xf>
    <xf numFmtId="0" fontId="0" fillId="28" borderId="73" xfId="0" applyFont="1" applyFill="1" applyBorder="1" applyAlignment="1">
      <alignment horizontal="center" vertical="center"/>
    </xf>
    <xf numFmtId="0" fontId="0" fillId="28" borderId="155" xfId="0" applyFont="1" applyFill="1" applyBorder="1" applyAlignment="1">
      <alignment horizontal="center" vertical="center"/>
    </xf>
    <xf numFmtId="0" fontId="0" fillId="28" borderId="74" xfId="0" applyFont="1" applyFill="1" applyBorder="1" applyAlignment="1">
      <alignment horizontal="center" vertical="center"/>
    </xf>
    <xf numFmtId="0" fontId="0" fillId="28" borderId="66" xfId="0" applyFont="1" applyFill="1" applyBorder="1" applyAlignment="1">
      <alignment horizontal="center" vertical="center"/>
    </xf>
    <xf numFmtId="0" fontId="0" fillId="28" borderId="104" xfId="0" applyFont="1" applyFill="1" applyBorder="1" applyAlignment="1">
      <alignment horizontal="center" vertical="center"/>
    </xf>
    <xf numFmtId="0" fontId="0" fillId="33" borderId="138" xfId="0" applyFont="1" applyFill="1" applyBorder="1" applyAlignment="1">
      <alignment vertical="top" wrapText="1"/>
    </xf>
    <xf numFmtId="0" fontId="0" fillId="0" borderId="139" xfId="0" applyFont="1" applyBorder="1" applyAlignment="1">
      <alignment vertical="top" wrapText="1"/>
    </xf>
    <xf numFmtId="0" fontId="0" fillId="33" borderId="94" xfId="0" applyFont="1" applyFill="1" applyBorder="1" applyAlignment="1">
      <alignment vertical="top" wrapText="1"/>
    </xf>
    <xf numFmtId="0" fontId="0" fillId="0" borderId="99" xfId="0" applyFont="1" applyBorder="1" applyAlignment="1">
      <alignment vertical="top" wrapText="1"/>
    </xf>
    <xf numFmtId="0" fontId="0" fillId="33" borderId="125" xfId="0" applyFont="1" applyFill="1" applyBorder="1" applyAlignment="1">
      <alignment vertical="center" wrapText="1"/>
    </xf>
    <xf numFmtId="0" fontId="0" fillId="0" borderId="148"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xf>
    <xf numFmtId="0" fontId="0" fillId="28" borderId="67" xfId="0" applyFont="1" applyFill="1" applyBorder="1" applyAlignment="1">
      <alignment horizontal="left" vertical="center"/>
    </xf>
    <xf numFmtId="0" fontId="0" fillId="28" borderId="71" xfId="0" applyFont="1" applyFill="1" applyBorder="1" applyAlignment="1">
      <alignment horizontal="left" vertical="center"/>
    </xf>
    <xf numFmtId="0" fontId="0" fillId="28" borderId="43" xfId="0" applyFont="1" applyFill="1" applyBorder="1" applyAlignment="1">
      <alignment horizontal="left" vertical="center"/>
    </xf>
    <xf numFmtId="0" fontId="0" fillId="28" borderId="44" xfId="0" applyFont="1" applyFill="1" applyBorder="1" applyAlignment="1">
      <alignment horizontal="left" vertical="center"/>
    </xf>
    <xf numFmtId="0" fontId="0" fillId="0" borderId="25" xfId="0" applyFont="1" applyBorder="1" applyAlignment="1">
      <alignment vertical="center" wrapText="1"/>
    </xf>
    <xf numFmtId="0" fontId="0" fillId="0" borderId="99" xfId="0" applyBorder="1" applyAlignment="1">
      <alignment vertical="center"/>
    </xf>
    <xf numFmtId="0" fontId="0" fillId="28" borderId="74" xfId="0" applyFill="1" applyBorder="1" applyAlignment="1">
      <alignment horizontal="center" vertical="center"/>
    </xf>
    <xf numFmtId="0" fontId="0" fillId="28" borderId="20" xfId="0" applyFill="1" applyBorder="1" applyAlignment="1">
      <alignment horizontal="center" vertical="center"/>
    </xf>
    <xf numFmtId="0" fontId="0" fillId="0" borderId="24" xfId="0" applyFont="1" applyBorder="1" applyAlignment="1">
      <alignment vertical="center" wrapText="1"/>
    </xf>
    <xf numFmtId="0" fontId="0" fillId="0" borderId="19" xfId="0" applyFont="1" applyBorder="1" applyAlignment="1">
      <alignment vertical="center" wrapText="1"/>
    </xf>
    <xf numFmtId="0" fontId="0" fillId="33" borderId="33" xfId="0" applyFill="1" applyBorder="1" applyAlignment="1">
      <alignment horizontal="left" vertical="top" wrapText="1"/>
    </xf>
    <xf numFmtId="0" fontId="0" fillId="33" borderId="19" xfId="0" applyFill="1" applyBorder="1" applyAlignment="1">
      <alignment horizontal="left" vertical="top" wrapText="1"/>
    </xf>
    <xf numFmtId="0" fontId="0" fillId="28" borderId="43" xfId="0" applyFill="1" applyBorder="1" applyAlignment="1">
      <alignment horizontal="right" vertical="center" wrapText="1"/>
    </xf>
    <xf numFmtId="0" fontId="0" fillId="28" borderId="44" xfId="0" applyFill="1" applyBorder="1" applyAlignment="1">
      <alignment horizontal="right" vertical="center" wrapText="1"/>
    </xf>
    <xf numFmtId="0" fontId="0" fillId="33" borderId="149" xfId="0" applyFill="1" applyBorder="1" applyAlignment="1">
      <alignment horizontal="left" vertical="top" wrapText="1"/>
    </xf>
    <xf numFmtId="0" fontId="0" fillId="33" borderId="11" xfId="0" applyFill="1" applyBorder="1" applyAlignment="1">
      <alignment horizontal="left" vertical="top" wrapText="1"/>
    </xf>
    <xf numFmtId="0" fontId="0" fillId="33" borderId="96" xfId="0" applyFill="1" applyBorder="1" applyAlignment="1">
      <alignment vertical="top" wrapText="1"/>
    </xf>
    <xf numFmtId="0" fontId="0" fillId="0" borderId="51" xfId="0" applyBorder="1" applyAlignment="1">
      <alignment vertical="top" wrapText="1"/>
    </xf>
    <xf numFmtId="0" fontId="0" fillId="33" borderId="29" xfId="0" applyFill="1"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158" xfId="0" applyBorder="1" applyAlignment="1">
      <alignment vertical="top" wrapText="1"/>
    </xf>
    <xf numFmtId="0" fontId="0" fillId="0" borderId="52" xfId="0" applyBorder="1" applyAlignment="1">
      <alignment vertical="top" wrapText="1"/>
    </xf>
    <xf numFmtId="0" fontId="0" fillId="28" borderId="43" xfId="0" applyFill="1" applyBorder="1" applyAlignment="1">
      <alignment horizontal="left" vertical="top" wrapText="1"/>
    </xf>
    <xf numFmtId="0" fontId="0" fillId="28" borderId="45" xfId="0" applyFill="1" applyBorder="1" applyAlignment="1">
      <alignment horizontal="left" vertical="top" wrapText="1"/>
    </xf>
    <xf numFmtId="0" fontId="0" fillId="28" borderId="107" xfId="0" applyFill="1" applyBorder="1" applyAlignment="1">
      <alignment horizontal="left" vertical="top" wrapText="1"/>
    </xf>
    <xf numFmtId="0" fontId="0" fillId="28" borderId="89" xfId="0" applyFill="1" applyBorder="1" applyAlignment="1">
      <alignment horizontal="left" vertical="top" wrapText="1"/>
    </xf>
    <xf numFmtId="0" fontId="0" fillId="28" borderId="105" xfId="0" applyFill="1" applyBorder="1" applyAlignment="1">
      <alignment horizontal="left" vertical="top" wrapText="1"/>
    </xf>
    <xf numFmtId="0" fontId="0" fillId="0" borderId="85" xfId="0" applyBorder="1" applyAlignment="1">
      <alignment horizontal="center" vertical="center"/>
    </xf>
    <xf numFmtId="0" fontId="0" fillId="0" borderId="167" xfId="0" applyBorder="1" applyAlignment="1">
      <alignment horizontal="center" vertical="center"/>
    </xf>
    <xf numFmtId="0" fontId="0" fillId="0" borderId="70" xfId="0" applyBorder="1" applyAlignment="1">
      <alignment horizontal="center" vertical="center"/>
    </xf>
    <xf numFmtId="0" fontId="0" fillId="33" borderId="99" xfId="0" applyFill="1" applyBorder="1" applyAlignment="1">
      <alignment horizontal="left" vertical="top" wrapText="1"/>
    </xf>
    <xf numFmtId="0" fontId="0" fillId="28" borderId="43" xfId="0" applyFill="1" applyBorder="1" applyAlignment="1">
      <alignment horizontal="right" vertical="center"/>
    </xf>
    <xf numFmtId="0" fontId="0" fillId="28" borderId="44" xfId="0" applyFill="1" applyBorder="1" applyAlignment="1">
      <alignment horizontal="right" vertical="center"/>
    </xf>
    <xf numFmtId="0" fontId="0" fillId="0" borderId="146" xfId="0" applyBorder="1" applyAlignment="1">
      <alignment horizontal="center" vertical="center"/>
    </xf>
    <xf numFmtId="0" fontId="0" fillId="0" borderId="138" xfId="0" applyBorder="1" applyAlignment="1">
      <alignment horizontal="center" vertical="center"/>
    </xf>
    <xf numFmtId="0" fontId="0" fillId="0" borderId="112" xfId="0" applyBorder="1" applyAlignment="1">
      <alignment horizontal="center" vertical="center"/>
    </xf>
    <xf numFmtId="0" fontId="0" fillId="0" borderId="85" xfId="0" applyBorder="1" applyAlignment="1">
      <alignment horizontal="center" vertical="center" wrapText="1"/>
    </xf>
    <xf numFmtId="0" fontId="0" fillId="0" borderId="168" xfId="0" applyBorder="1" applyAlignment="1">
      <alignment horizontal="center" vertical="center" wrapText="1"/>
    </xf>
    <xf numFmtId="0" fontId="0" fillId="28" borderId="67" xfId="0" applyFill="1" applyBorder="1" applyAlignment="1">
      <alignment horizontal="left" vertical="top" wrapText="1"/>
    </xf>
    <xf numFmtId="0" fontId="0" fillId="28" borderId="115" xfId="0" applyFill="1" applyBorder="1" applyAlignment="1">
      <alignment horizontal="left" vertical="top" wrapText="1"/>
    </xf>
    <xf numFmtId="0" fontId="0" fillId="28" borderId="46" xfId="0" applyFill="1" applyBorder="1" applyAlignment="1">
      <alignment horizontal="left" vertical="top" wrapText="1"/>
    </xf>
    <xf numFmtId="0" fontId="0" fillId="28" borderId="48" xfId="0" applyFill="1" applyBorder="1" applyAlignment="1">
      <alignment horizontal="left" vertical="top" wrapText="1"/>
    </xf>
    <xf numFmtId="0" fontId="0" fillId="0" borderId="0" xfId="0" applyAlignment="1">
      <alignment horizontal="left" vertical="top" wrapText="1"/>
    </xf>
    <xf numFmtId="0" fontId="0" fillId="33" borderId="154" xfId="0" applyFill="1" applyBorder="1" applyAlignment="1">
      <alignment vertical="top" wrapText="1"/>
    </xf>
    <xf numFmtId="0" fontId="0" fillId="0" borderId="98" xfId="0" applyBorder="1" applyAlignment="1">
      <alignment vertical="top" wrapText="1"/>
    </xf>
    <xf numFmtId="0" fontId="0" fillId="0" borderId="91" xfId="0" applyBorder="1" applyAlignment="1">
      <alignment vertical="top" wrapText="1"/>
    </xf>
    <xf numFmtId="0" fontId="0" fillId="0" borderId="53" xfId="0" applyBorder="1" applyAlignment="1">
      <alignment vertical="top" wrapText="1"/>
    </xf>
    <xf numFmtId="0" fontId="0" fillId="33" borderId="14" xfId="0" applyFill="1" applyBorder="1" applyAlignment="1">
      <alignment horizontal="left" vertical="top" wrapText="1"/>
    </xf>
    <xf numFmtId="0" fontId="0" fillId="33" borderId="148" xfId="0" applyFill="1" applyBorder="1" applyAlignment="1">
      <alignment horizontal="left" vertical="top" wrapText="1"/>
    </xf>
    <xf numFmtId="0" fontId="0" fillId="0" borderId="30" xfId="0" applyBorder="1" applyAlignment="1">
      <alignment horizontal="left" vertical="top" wrapText="1"/>
    </xf>
    <xf numFmtId="0" fontId="0" fillId="0" borderId="27" xfId="0" applyBorder="1" applyAlignment="1">
      <alignment horizontal="left" vertical="top" wrapText="1"/>
    </xf>
    <xf numFmtId="0" fontId="0" fillId="0" borderId="29" xfId="0" applyBorder="1" applyAlignment="1">
      <alignment horizontal="left" vertical="top" wrapText="1"/>
    </xf>
    <xf numFmtId="0" fontId="0" fillId="0" borderId="28" xfId="0" applyBorder="1" applyAlignment="1">
      <alignment horizontal="left" vertical="top" wrapText="1"/>
    </xf>
    <xf numFmtId="0" fontId="0" fillId="0" borderId="91" xfId="0" applyBorder="1" applyAlignment="1">
      <alignment horizontal="left" vertical="top" wrapText="1"/>
    </xf>
    <xf numFmtId="0" fontId="0" fillId="0" borderId="53" xfId="0" applyBorder="1" applyAlignment="1">
      <alignment horizontal="left" vertical="top" wrapText="1"/>
    </xf>
    <xf numFmtId="0" fontId="0" fillId="28" borderId="138" xfId="0" applyFill="1" applyBorder="1" applyAlignment="1">
      <alignment horizontal="right" vertical="center"/>
    </xf>
    <xf numFmtId="0" fontId="0" fillId="28" borderId="139" xfId="0" applyFill="1" applyBorder="1" applyAlignment="1">
      <alignment horizontal="right" vertical="center"/>
    </xf>
    <xf numFmtId="0" fontId="0" fillId="28" borderId="86" xfId="0" applyFill="1" applyBorder="1" applyAlignment="1">
      <alignment horizontal="left" vertical="center"/>
    </xf>
    <xf numFmtId="0" fontId="0" fillId="28" borderId="65" xfId="0" applyFill="1" applyBorder="1" applyAlignment="1">
      <alignment horizontal="left" vertical="center"/>
    </xf>
    <xf numFmtId="0" fontId="0" fillId="28" borderId="74" xfId="0" applyFill="1" applyBorder="1" applyAlignment="1">
      <alignment horizontal="left" vertical="center"/>
    </xf>
    <xf numFmtId="0" fontId="0" fillId="28" borderId="66" xfId="0" applyFill="1" applyBorder="1" applyAlignment="1">
      <alignment horizontal="left" vertical="center"/>
    </xf>
    <xf numFmtId="0" fontId="0" fillId="33" borderId="145" xfId="0" applyFill="1" applyBorder="1" applyAlignment="1">
      <alignment horizontal="left" vertical="center" wrapText="1"/>
    </xf>
    <xf numFmtId="0" fontId="0" fillId="33" borderId="77" xfId="0" applyFill="1" applyBorder="1" applyAlignment="1">
      <alignment horizontal="left" vertical="center" wrapText="1"/>
    </xf>
    <xf numFmtId="0" fontId="0" fillId="33" borderId="25" xfId="0" applyFill="1" applyBorder="1" applyAlignment="1">
      <alignment horizontal="left" vertical="center"/>
    </xf>
    <xf numFmtId="0" fontId="0" fillId="33" borderId="99" xfId="0" applyFill="1" applyBorder="1" applyAlignment="1">
      <alignment horizontal="left" vertical="center"/>
    </xf>
    <xf numFmtId="0" fontId="0" fillId="33" borderId="24" xfId="0" applyFill="1" applyBorder="1" applyAlignment="1">
      <alignment horizontal="left" vertical="center"/>
    </xf>
    <xf numFmtId="0" fontId="0" fillId="33" borderId="19" xfId="0" applyFill="1" applyBorder="1" applyAlignment="1">
      <alignment horizontal="left" vertical="center"/>
    </xf>
    <xf numFmtId="0" fontId="0" fillId="33" borderId="29" xfId="0" applyFill="1" applyBorder="1" applyAlignment="1">
      <alignment horizontal="left" vertical="top" wrapText="1"/>
    </xf>
    <xf numFmtId="0" fontId="0" fillId="33" borderId="28" xfId="0" applyFill="1" applyBorder="1" applyAlignment="1">
      <alignment horizontal="left" vertical="top" wrapText="1"/>
    </xf>
    <xf numFmtId="0" fontId="0" fillId="33" borderId="91" xfId="0" applyFill="1" applyBorder="1" applyAlignment="1">
      <alignment horizontal="left" vertical="top" wrapText="1"/>
    </xf>
    <xf numFmtId="0" fontId="0" fillId="33" borderId="53" xfId="0" applyFill="1" applyBorder="1" applyAlignment="1">
      <alignment horizontal="left" vertical="top" wrapText="1"/>
    </xf>
    <xf numFmtId="0" fontId="8" fillId="33" borderId="75" xfId="0" applyFont="1" applyFill="1" applyBorder="1" applyAlignment="1">
      <alignment horizontal="left" vertical="center" wrapText="1"/>
    </xf>
    <xf numFmtId="0" fontId="0" fillId="0" borderId="73" xfId="0" applyBorder="1" applyAlignment="1">
      <alignment wrapText="1"/>
    </xf>
    <xf numFmtId="0" fontId="0" fillId="0" borderId="155" xfId="0" applyBorder="1" applyAlignment="1">
      <alignment wrapText="1"/>
    </xf>
    <xf numFmtId="0" fontId="51" fillId="33" borderId="92" xfId="0" applyFont="1" applyFill="1" applyBorder="1" applyAlignment="1">
      <alignment horizontal="left" vertical="center" wrapText="1"/>
    </xf>
    <xf numFmtId="0" fontId="0" fillId="0" borderId="0" xfId="0" applyBorder="1" applyAlignment="1">
      <alignment wrapText="1"/>
    </xf>
    <xf numFmtId="0" fontId="0" fillId="0" borderId="169" xfId="0" applyBorder="1" applyAlignment="1">
      <alignment wrapText="1"/>
    </xf>
    <xf numFmtId="0" fontId="51" fillId="33" borderId="20" xfId="0" applyFont="1" applyFill="1" applyBorder="1" applyAlignment="1">
      <alignment horizontal="left" vertical="center" wrapText="1"/>
    </xf>
    <xf numFmtId="0" fontId="0" fillId="0" borderId="54" xfId="0" applyBorder="1" applyAlignment="1">
      <alignment wrapText="1"/>
    </xf>
    <xf numFmtId="0" fontId="0" fillId="0" borderId="55" xfId="0" applyBorder="1" applyAlignment="1">
      <alignment wrapText="1"/>
    </xf>
    <xf numFmtId="0" fontId="50" fillId="33" borderId="75" xfId="0" applyFont="1" applyFill="1" applyBorder="1" applyAlignment="1">
      <alignment horizontal="left" vertical="center" wrapText="1" shrinkToFit="1"/>
    </xf>
    <xf numFmtId="0" fontId="50" fillId="33" borderId="92" xfId="0" applyFont="1" applyFill="1" applyBorder="1" applyAlignment="1">
      <alignment horizontal="left" vertical="center" wrapText="1" shrinkToFit="1"/>
    </xf>
    <xf numFmtId="0" fontId="0" fillId="33" borderId="40" xfId="0" applyFill="1" applyBorder="1" applyAlignment="1">
      <alignment vertical="center"/>
    </xf>
    <xf numFmtId="0" fontId="0" fillId="0" borderId="101" xfId="0" applyBorder="1" applyAlignment="1">
      <alignment horizontal="left" vertical="center" wrapText="1"/>
    </xf>
    <xf numFmtId="0" fontId="0" fillId="0" borderId="77" xfId="0" applyBorder="1" applyAlignment="1">
      <alignment horizontal="left" vertical="center" wrapText="1"/>
    </xf>
    <xf numFmtId="0" fontId="0" fillId="28" borderId="75" xfId="0" applyFill="1" applyBorder="1" applyAlignment="1">
      <alignment horizontal="left" vertical="center" shrinkToFit="1"/>
    </xf>
    <xf numFmtId="0" fontId="0" fillId="28" borderId="73" xfId="0" applyFill="1" applyBorder="1" applyAlignment="1">
      <alignment horizontal="left" vertical="center" shrinkToFit="1"/>
    </xf>
    <xf numFmtId="0" fontId="0" fillId="28" borderId="74" xfId="0" applyFill="1" applyBorder="1" applyAlignment="1">
      <alignment horizontal="left" vertical="center" shrinkToFit="1"/>
    </xf>
    <xf numFmtId="0" fontId="0" fillId="28" borderId="66" xfId="0" applyFill="1" applyBorder="1" applyAlignment="1">
      <alignment horizontal="left" vertical="center" shrinkToFit="1"/>
    </xf>
    <xf numFmtId="0" fontId="0" fillId="28" borderId="20" xfId="0" applyFill="1" applyBorder="1" applyAlignment="1">
      <alignment horizontal="left" vertical="center" shrinkToFit="1"/>
    </xf>
    <xf numFmtId="0" fontId="0" fillId="28" borderId="54" xfId="0" applyFill="1" applyBorder="1" applyAlignment="1">
      <alignment horizontal="left" vertical="center" shrinkToFit="1"/>
    </xf>
    <xf numFmtId="0" fontId="0" fillId="33" borderId="95" xfId="0" applyFill="1" applyBorder="1" applyAlignment="1">
      <alignment vertical="top" shrinkToFit="1"/>
    </xf>
    <xf numFmtId="0" fontId="0" fillId="33" borderId="170" xfId="0" applyFill="1" applyBorder="1" applyAlignment="1">
      <alignment vertical="top" shrinkToFit="1"/>
    </xf>
    <xf numFmtId="0" fontId="0" fillId="33" borderId="43" xfId="0" applyFill="1" applyBorder="1" applyAlignment="1">
      <alignment vertical="center"/>
    </xf>
    <xf numFmtId="0" fontId="0" fillId="28" borderId="92" xfId="0" applyFill="1" applyBorder="1" applyAlignment="1">
      <alignment horizontal="left" vertical="center" shrinkToFit="1"/>
    </xf>
    <xf numFmtId="0" fontId="0" fillId="28" borderId="0" xfId="0" applyFill="1" applyBorder="1" applyAlignment="1">
      <alignment horizontal="left" vertical="center" shrinkToFit="1"/>
    </xf>
    <xf numFmtId="0" fontId="0" fillId="28" borderId="43" xfId="0" applyFill="1" applyBorder="1" applyAlignment="1">
      <alignment horizontal="left" vertical="center" shrinkToFit="1"/>
    </xf>
    <xf numFmtId="0" fontId="0" fillId="28" borderId="44" xfId="0" applyFill="1" applyBorder="1" applyAlignment="1">
      <alignment horizontal="left" vertical="center" shrinkToFit="1"/>
    </xf>
    <xf numFmtId="0" fontId="0" fillId="28" borderId="46" xfId="0" applyFill="1" applyBorder="1" applyAlignment="1">
      <alignment horizontal="left" vertical="center" shrinkToFit="1"/>
    </xf>
    <xf numFmtId="0" fontId="0" fillId="28" borderId="47" xfId="0" applyFill="1" applyBorder="1" applyAlignment="1">
      <alignment horizontal="left" vertical="center" shrinkToFit="1"/>
    </xf>
    <xf numFmtId="0" fontId="8" fillId="0" borderId="0" xfId="0" applyFont="1" applyAlignment="1">
      <alignment horizontal="left" vertical="top" wrapText="1"/>
    </xf>
    <xf numFmtId="0" fontId="0" fillId="33" borderId="94" xfId="0" applyFill="1" applyBorder="1" applyAlignment="1">
      <alignment horizontal="left" vertical="top" wrapText="1"/>
    </xf>
    <xf numFmtId="0" fontId="0" fillId="33" borderId="86" xfId="0" applyFill="1" applyBorder="1" applyAlignment="1">
      <alignment vertical="center" wrapText="1"/>
    </xf>
    <xf numFmtId="0" fontId="0" fillId="0" borderId="92" xfId="0" applyBorder="1" applyAlignment="1">
      <alignment/>
    </xf>
    <xf numFmtId="0" fontId="0" fillId="0" borderId="0" xfId="0" applyBorder="1" applyAlignment="1">
      <alignment/>
    </xf>
    <xf numFmtId="0" fontId="0" fillId="0" borderId="169" xfId="0" applyBorder="1" applyAlignment="1">
      <alignment/>
    </xf>
    <xf numFmtId="0" fontId="0" fillId="33" borderId="30" xfId="0" applyFill="1" applyBorder="1" applyAlignment="1">
      <alignment vertical="top" wrapText="1"/>
    </xf>
    <xf numFmtId="0" fontId="0" fillId="0" borderId="27" xfId="0" applyBorder="1" applyAlignment="1">
      <alignment vertical="top"/>
    </xf>
    <xf numFmtId="0" fontId="0" fillId="0" borderId="91" xfId="0" applyBorder="1" applyAlignment="1">
      <alignment vertical="top"/>
    </xf>
    <xf numFmtId="0" fontId="0" fillId="0" borderId="53" xfId="0" applyBorder="1" applyAlignment="1">
      <alignment vertical="top"/>
    </xf>
    <xf numFmtId="0" fontId="0" fillId="33" borderId="46" xfId="0" applyFill="1" applyBorder="1" applyAlignment="1">
      <alignment vertical="center"/>
    </xf>
    <xf numFmtId="0" fontId="0" fillId="33" borderId="107" xfId="0" applyFill="1" applyBorder="1" applyAlignment="1">
      <alignment vertical="center"/>
    </xf>
    <xf numFmtId="0" fontId="0" fillId="0" borderId="89" xfId="0" applyBorder="1" applyAlignment="1">
      <alignment/>
    </xf>
    <xf numFmtId="0" fontId="0" fillId="0" borderId="105" xfId="0" applyBorder="1" applyAlignment="1">
      <alignment/>
    </xf>
    <xf numFmtId="0" fontId="0" fillId="33" borderId="24" xfId="0" applyFill="1" applyBorder="1" applyAlignment="1">
      <alignment vertical="center" wrapText="1"/>
    </xf>
    <xf numFmtId="0" fontId="0" fillId="0" borderId="24" xfId="0" applyBorder="1" applyAlignment="1">
      <alignment vertical="center" wrapText="1"/>
    </xf>
    <xf numFmtId="0" fontId="0" fillId="0" borderId="81" xfId="0" applyBorder="1" applyAlignment="1">
      <alignment horizontal="left" vertical="center" wrapText="1"/>
    </xf>
    <xf numFmtId="0" fontId="0" fillId="0" borderId="76" xfId="0" applyBorder="1" applyAlignment="1">
      <alignment horizontal="left" vertical="center" wrapText="1"/>
    </xf>
    <xf numFmtId="0" fontId="0" fillId="28" borderId="130" xfId="0" applyFill="1" applyBorder="1" applyAlignment="1">
      <alignment horizontal="right" vertical="center" shrinkToFit="1"/>
    </xf>
    <xf numFmtId="0" fontId="0" fillId="28" borderId="111" xfId="0" applyFill="1" applyBorder="1" applyAlignment="1">
      <alignment horizontal="right" vertical="center" shrinkToFit="1"/>
    </xf>
    <xf numFmtId="0" fontId="0" fillId="28" borderId="23" xfId="0" applyFill="1" applyBorder="1" applyAlignment="1">
      <alignment horizontal="right" vertical="center" shrinkToFit="1"/>
    </xf>
    <xf numFmtId="0" fontId="0" fillId="28" borderId="92" xfId="0" applyFill="1" applyBorder="1" applyAlignment="1">
      <alignment horizontal="left" vertical="center"/>
    </xf>
    <xf numFmtId="0" fontId="0" fillId="28" borderId="0" xfId="0" applyFill="1" applyBorder="1" applyAlignment="1">
      <alignment horizontal="left" vertical="center"/>
    </xf>
    <xf numFmtId="0" fontId="0" fillId="28" borderId="111" xfId="0" applyFill="1" applyBorder="1" applyAlignment="1">
      <alignment horizontal="right" vertical="center"/>
    </xf>
    <xf numFmtId="0" fontId="0" fillId="0" borderId="81" xfId="0" applyBorder="1" applyAlignment="1">
      <alignment horizontal="center" vertical="center"/>
    </xf>
    <xf numFmtId="0" fontId="0" fillId="33" borderId="81" xfId="0" applyFill="1" applyBorder="1" applyAlignment="1">
      <alignment horizontal="left" vertical="center" wrapText="1"/>
    </xf>
    <xf numFmtId="0" fontId="0" fillId="0" borderId="67" xfId="0" applyBorder="1" applyAlignment="1">
      <alignment horizontal="left" vertical="center" wrapText="1"/>
    </xf>
    <xf numFmtId="0" fontId="0" fillId="0" borderId="71" xfId="0" applyBorder="1" applyAlignment="1">
      <alignment horizontal="left" vertical="center" wrapText="1"/>
    </xf>
    <xf numFmtId="0" fontId="0" fillId="0" borderId="115"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33" borderId="86" xfId="0" applyFill="1" applyBorder="1" applyAlignment="1">
      <alignment horizontal="left" vertical="center"/>
    </xf>
    <xf numFmtId="0" fontId="0" fillId="33" borderId="74" xfId="0" applyFill="1" applyBorder="1" applyAlignment="1">
      <alignment horizontal="left" vertical="center"/>
    </xf>
    <xf numFmtId="0" fontId="0" fillId="28" borderId="67" xfId="0" applyFill="1" applyBorder="1" applyAlignment="1">
      <alignment horizontal="left" vertical="center" shrinkToFit="1"/>
    </xf>
    <xf numFmtId="0" fontId="0" fillId="28" borderId="71" xfId="0" applyFill="1" applyBorder="1" applyAlignment="1">
      <alignment horizontal="left" vertical="center" shrinkToFit="1"/>
    </xf>
    <xf numFmtId="0" fontId="0" fillId="28" borderId="139" xfId="0" applyFill="1" applyBorder="1" applyAlignment="1">
      <alignment horizontal="right" vertical="center" shrinkToFit="1"/>
    </xf>
    <xf numFmtId="0" fontId="0" fillId="33" borderId="92" xfId="0" applyFill="1" applyBorder="1" applyAlignment="1">
      <alignment horizontal="left" vertical="center"/>
    </xf>
    <xf numFmtId="0" fontId="0" fillId="0" borderId="69" xfId="0"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9</xdr:row>
      <xdr:rowOff>114300</xdr:rowOff>
    </xdr:from>
    <xdr:to>
      <xdr:col>7</xdr:col>
      <xdr:colOff>523875</xdr:colOff>
      <xdr:row>9</xdr:row>
      <xdr:rowOff>361950</xdr:rowOff>
    </xdr:to>
    <xdr:sp>
      <xdr:nvSpPr>
        <xdr:cNvPr id="1" name="右矢印 1"/>
        <xdr:cNvSpPr>
          <a:spLocks/>
        </xdr:cNvSpPr>
      </xdr:nvSpPr>
      <xdr:spPr>
        <a:xfrm flipH="1">
          <a:off x="5343525" y="3667125"/>
          <a:ext cx="285750" cy="257175"/>
        </a:xfrm>
        <a:prstGeom prst="rightArrow">
          <a:avLst>
            <a:gd name="adj" fmla="val 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L16"/>
  <sheetViews>
    <sheetView tabSelected="1" zoomScalePageLayoutView="0" workbookViewId="0" topLeftCell="A1">
      <selection activeCell="B11" sqref="B11"/>
    </sheetView>
  </sheetViews>
  <sheetFormatPr defaultColWidth="9.00390625" defaultRowHeight="13.5"/>
  <cols>
    <col min="1" max="1" width="13.00390625" style="0" customWidth="1"/>
  </cols>
  <sheetData>
    <row r="1" ht="3.75" customHeight="1"/>
    <row r="2" ht="34.5" customHeight="1">
      <c r="A2" s="95" t="s">
        <v>278</v>
      </c>
    </row>
    <row r="3" ht="34.5" customHeight="1" thickBot="1">
      <c r="A3" s="95"/>
    </row>
    <row r="4" spans="1:5" ht="34.5" customHeight="1" thickBot="1">
      <c r="A4" s="103" t="s">
        <v>208</v>
      </c>
      <c r="B4" s="292" t="s">
        <v>301</v>
      </c>
      <c r="C4" s="292"/>
      <c r="D4" s="292"/>
      <c r="E4" s="293"/>
    </row>
    <row r="5" ht="34.5" customHeight="1" thickBot="1"/>
    <row r="6" spans="1:9" ht="34.5" customHeight="1" thickBot="1">
      <c r="A6" s="230" t="s">
        <v>200</v>
      </c>
      <c r="B6" s="297"/>
      <c r="C6" s="298"/>
      <c r="D6" s="299"/>
      <c r="F6" s="230" t="s">
        <v>201</v>
      </c>
      <c r="G6" s="289"/>
      <c r="H6" s="290"/>
      <c r="I6" s="291"/>
    </row>
    <row r="7" ht="34.5" customHeight="1"/>
    <row r="8" ht="34.5" customHeight="1" thickBot="1"/>
    <row r="9" spans="1:12" ht="34.5" customHeight="1" thickBot="1">
      <c r="A9" s="99"/>
      <c r="B9" s="98" t="s">
        <v>204</v>
      </c>
      <c r="C9" s="96" t="s">
        <v>205</v>
      </c>
      <c r="D9" s="96" t="s">
        <v>206</v>
      </c>
      <c r="E9" s="96" t="s">
        <v>202</v>
      </c>
      <c r="F9" s="242" t="s">
        <v>203</v>
      </c>
      <c r="G9" s="97" t="s">
        <v>286</v>
      </c>
      <c r="I9" s="247"/>
      <c r="J9" s="247"/>
      <c r="K9" s="247"/>
      <c r="L9" s="247"/>
    </row>
    <row r="10" spans="1:12" ht="34.5" customHeight="1" thickTop="1">
      <c r="A10" s="100" t="s">
        <v>207</v>
      </c>
      <c r="B10" s="228"/>
      <c r="C10" s="229"/>
      <c r="D10" s="229"/>
      <c r="E10" s="229"/>
      <c r="F10" s="234"/>
      <c r="G10" s="189">
        <f>SUM(B10:F10)</f>
        <v>0</v>
      </c>
      <c r="H10" s="248"/>
      <c r="I10" s="281" t="s">
        <v>300</v>
      </c>
      <c r="J10" s="282"/>
      <c r="K10" s="282"/>
      <c r="L10" s="283"/>
    </row>
    <row r="11" spans="1:12" ht="34.5" customHeight="1" thickBot="1">
      <c r="A11" s="101" t="s">
        <v>289</v>
      </c>
      <c r="B11" s="187">
        <f>SUM('研究 '!M37:N38)</f>
        <v>0</v>
      </c>
      <c r="C11" s="188">
        <f>SUM('教育'!H45)*0.2</f>
        <v>0</v>
      </c>
      <c r="D11" s="227">
        <f>SUM('診療'!B43)</f>
        <v>0</v>
      </c>
      <c r="E11" s="188">
        <f>SUM('社会貢献'!I27)</f>
        <v>0</v>
      </c>
      <c r="F11" s="235">
        <f>SUM('本学の管理・運営'!H27)</f>
        <v>0</v>
      </c>
      <c r="G11" s="240">
        <f>SUM(B11:F11)</f>
        <v>0</v>
      </c>
      <c r="H11" s="244"/>
      <c r="I11" s="284"/>
      <c r="J11" s="285"/>
      <c r="K11" s="285"/>
      <c r="L11" s="286"/>
    </row>
    <row r="12" spans="1:11" ht="34.5" customHeight="1">
      <c r="A12" s="237" t="s">
        <v>287</v>
      </c>
      <c r="B12" s="249">
        <f>SUM('研究 '!B36:B39)</f>
        <v>0</v>
      </c>
      <c r="C12" s="238">
        <f>SUM('教育'!B44)</f>
        <v>0</v>
      </c>
      <c r="D12" s="239">
        <f>SUM('診療'!B34)</f>
        <v>0</v>
      </c>
      <c r="E12" s="238">
        <f>SUM('社会貢献'!B26)</f>
        <v>0</v>
      </c>
      <c r="F12" s="235">
        <f>SUM('本学の管理・運営'!B26)</f>
        <v>0</v>
      </c>
      <c r="G12" s="241">
        <f>SUM(B12:F12)</f>
        <v>0</v>
      </c>
      <c r="H12" s="245"/>
      <c r="I12" s="233"/>
      <c r="J12" s="233"/>
      <c r="K12" s="233"/>
    </row>
    <row r="13" spans="1:11" ht="34.5" customHeight="1" thickBot="1">
      <c r="A13" s="102" t="s">
        <v>288</v>
      </c>
      <c r="B13" s="278">
        <f>SUM('研究 '!B41:B44)</f>
        <v>0</v>
      </c>
      <c r="C13" s="279">
        <f>SUM('教育'!B49)</f>
        <v>0</v>
      </c>
      <c r="D13" s="279">
        <f>SUM('診療'!B40)</f>
        <v>0</v>
      </c>
      <c r="E13" s="279">
        <f>SUM('社会貢献'!B31)</f>
        <v>0</v>
      </c>
      <c r="F13" s="277">
        <f>SUM('本学の管理・運営'!B31)</f>
        <v>0</v>
      </c>
      <c r="G13" s="280">
        <f>SUM(B13:F13)</f>
        <v>0</v>
      </c>
      <c r="H13" s="245"/>
      <c r="I13" s="233"/>
      <c r="J13" s="233"/>
      <c r="K13" s="233"/>
    </row>
    <row r="14" spans="1:3" ht="34.5" customHeight="1">
      <c r="A14" s="250" t="s">
        <v>290</v>
      </c>
      <c r="C14" s="1"/>
    </row>
    <row r="15" spans="1:7" ht="34.5" customHeight="1" thickBot="1">
      <c r="A15" s="294" t="s">
        <v>253</v>
      </c>
      <c r="B15" s="294"/>
      <c r="C15" s="294"/>
      <c r="D15" s="294"/>
      <c r="E15" s="294"/>
      <c r="F15" s="294"/>
      <c r="G15" s="294"/>
    </row>
    <row r="16" spans="1:9" ht="34.5" customHeight="1" thickBot="1">
      <c r="A16" s="104" t="s">
        <v>254</v>
      </c>
      <c r="B16" s="295"/>
      <c r="C16" s="295"/>
      <c r="D16" s="296"/>
      <c r="E16" s="186" t="s">
        <v>255</v>
      </c>
      <c r="F16" s="287"/>
      <c r="G16" s="287"/>
      <c r="H16" s="288"/>
      <c r="I16" s="246"/>
    </row>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sheetData>
  <sheetProtection/>
  <mergeCells count="7">
    <mergeCell ref="I10:L11"/>
    <mergeCell ref="F16:H16"/>
    <mergeCell ref="G6:I6"/>
    <mergeCell ref="B4:E4"/>
    <mergeCell ref="A15:G15"/>
    <mergeCell ref="B16:D16"/>
    <mergeCell ref="B6:D6"/>
  </mergeCells>
  <printOptions horizontalCentered="1" verticalCentered="1"/>
  <pageMargins left="0.7" right="0.7" top="0.75" bottom="0.75" header="0.3" footer="0.3"/>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65"/>
  <sheetViews>
    <sheetView zoomScalePageLayoutView="0" workbookViewId="0" topLeftCell="A1">
      <selection activeCell="N55" sqref="N55"/>
    </sheetView>
  </sheetViews>
  <sheetFormatPr defaultColWidth="12.875" defaultRowHeight="13.5"/>
  <cols>
    <col min="1" max="2" width="12.875" style="1" customWidth="1"/>
    <col min="3" max="3" width="19.00390625" style="1" customWidth="1"/>
    <col min="4" max="4" width="6.75390625" style="1" customWidth="1"/>
    <col min="5" max="5" width="3.75390625" style="1" customWidth="1"/>
    <col min="6" max="6" width="6.75390625" style="1" customWidth="1"/>
    <col min="7" max="7" width="4.25390625" style="1" customWidth="1"/>
    <col min="8" max="8" width="6.25390625" style="1" customWidth="1"/>
    <col min="9" max="9" width="4.25390625" style="1" customWidth="1"/>
    <col min="10" max="10" width="6.25390625" style="1" customWidth="1"/>
    <col min="11" max="11" width="4.25390625" style="1" customWidth="1"/>
    <col min="12" max="14" width="7.25390625" style="1" customWidth="1"/>
    <col min="15" max="15" width="30.00390625" style="1" customWidth="1"/>
    <col min="16" max="16" width="3.125" style="1" customWidth="1"/>
    <col min="17" max="17" width="7.75390625" style="1" hidden="1" customWidth="1"/>
    <col min="18" max="18" width="8.25390625" style="1" hidden="1" customWidth="1"/>
    <col min="19" max="16384" width="12.875" style="1" customWidth="1"/>
  </cols>
  <sheetData>
    <row r="1" spans="1:8" ht="19.5" customHeight="1">
      <c r="A1" s="3" t="s">
        <v>279</v>
      </c>
      <c r="H1" s="1" t="s">
        <v>6</v>
      </c>
    </row>
    <row r="2" ht="14.25" thickBot="1"/>
    <row r="3" spans="1:16" ht="18" customHeight="1">
      <c r="A3" s="381" t="s">
        <v>0</v>
      </c>
      <c r="B3" s="382"/>
      <c r="C3" s="385" t="s">
        <v>8</v>
      </c>
      <c r="D3" s="387" t="s">
        <v>176</v>
      </c>
      <c r="E3" s="388"/>
      <c r="F3" s="388"/>
      <c r="G3" s="388"/>
      <c r="H3" s="388"/>
      <c r="I3" s="388"/>
      <c r="J3" s="388"/>
      <c r="K3" s="389"/>
      <c r="L3" s="381" t="s">
        <v>68</v>
      </c>
      <c r="M3" s="390"/>
      <c r="N3" s="393" t="s">
        <v>69</v>
      </c>
      <c r="O3" s="355" t="s">
        <v>70</v>
      </c>
      <c r="P3" s="132"/>
    </row>
    <row r="4" spans="1:16" ht="18" customHeight="1" thickBot="1">
      <c r="A4" s="383"/>
      <c r="B4" s="384"/>
      <c r="C4" s="386"/>
      <c r="D4" s="376" t="s">
        <v>7</v>
      </c>
      <c r="E4" s="376"/>
      <c r="F4" s="376"/>
      <c r="G4" s="376"/>
      <c r="H4" s="376"/>
      <c r="I4" s="377"/>
      <c r="J4" s="377"/>
      <c r="K4" s="378"/>
      <c r="L4" s="391"/>
      <c r="M4" s="392"/>
      <c r="N4" s="305"/>
      <c r="O4" s="356"/>
      <c r="P4" s="94"/>
    </row>
    <row r="5" spans="1:16" ht="18" customHeight="1" thickBot="1" thickTop="1">
      <c r="A5" s="306" t="s">
        <v>9</v>
      </c>
      <c r="B5" s="29"/>
      <c r="C5" s="30"/>
      <c r="D5" s="394" t="s">
        <v>53</v>
      </c>
      <c r="E5" s="320"/>
      <c r="F5" s="394" t="s">
        <v>54</v>
      </c>
      <c r="G5" s="320"/>
      <c r="H5" s="35"/>
      <c r="I5" s="117"/>
      <c r="J5" s="117"/>
      <c r="K5" s="36"/>
      <c r="L5" s="44" t="s">
        <v>53</v>
      </c>
      <c r="M5" s="158" t="s">
        <v>54</v>
      </c>
      <c r="N5" s="155"/>
      <c r="O5" s="45"/>
      <c r="P5" s="25"/>
    </row>
    <row r="6" spans="1:16" ht="18" customHeight="1">
      <c r="A6" s="307"/>
      <c r="B6" s="379" t="s">
        <v>10</v>
      </c>
      <c r="C6" s="13" t="s">
        <v>13</v>
      </c>
      <c r="D6" s="171"/>
      <c r="E6" s="112" t="s">
        <v>56</v>
      </c>
      <c r="F6" s="171"/>
      <c r="G6" s="112" t="s">
        <v>56</v>
      </c>
      <c r="H6" s="327"/>
      <c r="I6" s="328"/>
      <c r="J6" s="328"/>
      <c r="K6" s="329"/>
      <c r="L6" s="20">
        <v>20</v>
      </c>
      <c r="M6" s="41">
        <v>5</v>
      </c>
      <c r="N6" s="156">
        <f aca="true" t="shared" si="0" ref="N6:N11">D6*L6+F6*M6</f>
        <v>0</v>
      </c>
      <c r="O6" s="41"/>
      <c r="P6" s="25"/>
    </row>
    <row r="7" spans="1:16" ht="18" customHeight="1">
      <c r="A7" s="307"/>
      <c r="B7" s="380"/>
      <c r="C7" s="10" t="s">
        <v>11</v>
      </c>
      <c r="D7" s="172"/>
      <c r="E7" s="113" t="s">
        <v>55</v>
      </c>
      <c r="F7" s="172"/>
      <c r="G7" s="113" t="s">
        <v>55</v>
      </c>
      <c r="H7" s="330"/>
      <c r="I7" s="331"/>
      <c r="J7" s="331"/>
      <c r="K7" s="332"/>
      <c r="L7" s="18">
        <v>5</v>
      </c>
      <c r="M7" s="39">
        <v>2</v>
      </c>
      <c r="N7" s="156">
        <f t="shared" si="0"/>
        <v>0</v>
      </c>
      <c r="O7" s="39"/>
      <c r="P7" s="25"/>
    </row>
    <row r="8" spans="1:16" ht="18" customHeight="1">
      <c r="A8" s="307"/>
      <c r="B8" s="314" t="s">
        <v>12</v>
      </c>
      <c r="C8" s="10" t="s">
        <v>13</v>
      </c>
      <c r="D8" s="172"/>
      <c r="E8" s="113" t="s">
        <v>55</v>
      </c>
      <c r="F8" s="172"/>
      <c r="G8" s="113" t="s">
        <v>55</v>
      </c>
      <c r="H8" s="330"/>
      <c r="I8" s="331"/>
      <c r="J8" s="331"/>
      <c r="K8" s="332"/>
      <c r="L8" s="18">
        <v>20</v>
      </c>
      <c r="M8" s="39">
        <v>4</v>
      </c>
      <c r="N8" s="156">
        <f t="shared" si="0"/>
        <v>0</v>
      </c>
      <c r="O8" s="39"/>
      <c r="P8" s="25"/>
    </row>
    <row r="9" spans="1:16" ht="18" customHeight="1">
      <c r="A9" s="307"/>
      <c r="B9" s="313"/>
      <c r="C9" s="10" t="s">
        <v>11</v>
      </c>
      <c r="D9" s="172"/>
      <c r="E9" s="113" t="s">
        <v>55</v>
      </c>
      <c r="F9" s="172"/>
      <c r="G9" s="113" t="s">
        <v>55</v>
      </c>
      <c r="H9" s="330"/>
      <c r="I9" s="331"/>
      <c r="J9" s="331"/>
      <c r="K9" s="332"/>
      <c r="L9" s="18">
        <v>4</v>
      </c>
      <c r="M9" s="39">
        <v>2</v>
      </c>
      <c r="N9" s="156">
        <f t="shared" si="0"/>
        <v>0</v>
      </c>
      <c r="O9" s="39"/>
      <c r="P9" s="25"/>
    </row>
    <row r="10" spans="1:16" ht="18" customHeight="1">
      <c r="A10" s="307"/>
      <c r="B10" s="314" t="s">
        <v>14</v>
      </c>
      <c r="C10" s="10" t="s">
        <v>13</v>
      </c>
      <c r="D10" s="172"/>
      <c r="E10" s="113" t="s">
        <v>55</v>
      </c>
      <c r="F10" s="172"/>
      <c r="G10" s="113" t="s">
        <v>55</v>
      </c>
      <c r="H10" s="330"/>
      <c r="I10" s="331"/>
      <c r="J10" s="331"/>
      <c r="K10" s="332"/>
      <c r="L10" s="18">
        <v>20</v>
      </c>
      <c r="M10" s="39">
        <v>4</v>
      </c>
      <c r="N10" s="156">
        <f t="shared" si="0"/>
        <v>0</v>
      </c>
      <c r="O10" s="39"/>
      <c r="P10" s="25"/>
    </row>
    <row r="11" spans="1:16" ht="18" customHeight="1" thickBot="1">
      <c r="A11" s="310"/>
      <c r="B11" s="315"/>
      <c r="C11" s="32" t="s">
        <v>11</v>
      </c>
      <c r="D11" s="173"/>
      <c r="E11" s="114" t="s">
        <v>55</v>
      </c>
      <c r="F11" s="173"/>
      <c r="G11" s="114" t="s">
        <v>55</v>
      </c>
      <c r="H11" s="333"/>
      <c r="I11" s="334"/>
      <c r="J11" s="334"/>
      <c r="K11" s="335"/>
      <c r="L11" s="42">
        <v>4</v>
      </c>
      <c r="M11" s="43">
        <v>2</v>
      </c>
      <c r="N11" s="156">
        <f t="shared" si="0"/>
        <v>0</v>
      </c>
      <c r="O11" s="43"/>
      <c r="P11" s="25"/>
    </row>
    <row r="12" spans="1:16" ht="18" customHeight="1" thickBot="1" thickTop="1">
      <c r="A12" s="306" t="s">
        <v>15</v>
      </c>
      <c r="B12" s="33"/>
      <c r="C12" s="34"/>
      <c r="D12" s="300" t="s">
        <v>57</v>
      </c>
      <c r="E12" s="301"/>
      <c r="F12" s="300" t="s">
        <v>58</v>
      </c>
      <c r="G12" s="301"/>
      <c r="H12" s="35"/>
      <c r="I12" s="117"/>
      <c r="J12" s="117"/>
      <c r="K12" s="36"/>
      <c r="L12" s="44" t="s">
        <v>57</v>
      </c>
      <c r="M12" s="158" t="s">
        <v>58</v>
      </c>
      <c r="N12" s="155"/>
      <c r="O12" s="45"/>
      <c r="P12" s="25"/>
    </row>
    <row r="13" spans="1:16" ht="18" customHeight="1">
      <c r="A13" s="307"/>
      <c r="B13" s="311" t="s">
        <v>16</v>
      </c>
      <c r="C13" s="12" t="s">
        <v>17</v>
      </c>
      <c r="D13" s="171"/>
      <c r="E13" s="112" t="s">
        <v>60</v>
      </c>
      <c r="F13" s="171"/>
      <c r="G13" s="112" t="s">
        <v>60</v>
      </c>
      <c r="H13" s="327"/>
      <c r="I13" s="328"/>
      <c r="J13" s="328"/>
      <c r="K13" s="329"/>
      <c r="L13" s="20">
        <v>15</v>
      </c>
      <c r="M13" s="41">
        <v>4</v>
      </c>
      <c r="N13" s="156">
        <f aca="true" t="shared" si="1" ref="N13:N18">D13*L13+F13*M13</f>
        <v>0</v>
      </c>
      <c r="O13" s="41"/>
      <c r="P13" s="25"/>
    </row>
    <row r="14" spans="1:16" ht="18" customHeight="1">
      <c r="A14" s="307"/>
      <c r="B14" s="312"/>
      <c r="C14" s="10" t="s">
        <v>18</v>
      </c>
      <c r="D14" s="172"/>
      <c r="E14" s="113" t="s">
        <v>59</v>
      </c>
      <c r="F14" s="172"/>
      <c r="G14" s="113" t="s">
        <v>59</v>
      </c>
      <c r="H14" s="330"/>
      <c r="I14" s="331"/>
      <c r="J14" s="331"/>
      <c r="K14" s="332"/>
      <c r="L14" s="18">
        <v>10</v>
      </c>
      <c r="M14" s="39">
        <v>3</v>
      </c>
      <c r="N14" s="156">
        <f t="shared" si="1"/>
        <v>0</v>
      </c>
      <c r="O14" s="39"/>
      <c r="P14" s="25"/>
    </row>
    <row r="15" spans="1:16" ht="18" customHeight="1">
      <c r="A15" s="307"/>
      <c r="B15" s="313"/>
      <c r="C15" s="13" t="s">
        <v>19</v>
      </c>
      <c r="D15" s="172"/>
      <c r="E15" s="113" t="s">
        <v>59</v>
      </c>
      <c r="F15" s="172"/>
      <c r="G15" s="113" t="s">
        <v>59</v>
      </c>
      <c r="H15" s="330"/>
      <c r="I15" s="331"/>
      <c r="J15" s="331"/>
      <c r="K15" s="332"/>
      <c r="L15" s="18">
        <v>3</v>
      </c>
      <c r="M15" s="39">
        <v>2</v>
      </c>
      <c r="N15" s="156">
        <f t="shared" si="1"/>
        <v>0</v>
      </c>
      <c r="O15" s="39"/>
      <c r="P15" s="25"/>
    </row>
    <row r="16" spans="1:16" ht="18" customHeight="1">
      <c r="A16" s="307"/>
      <c r="B16" s="314" t="s">
        <v>20</v>
      </c>
      <c r="C16" s="10" t="s">
        <v>17</v>
      </c>
      <c r="D16" s="172"/>
      <c r="E16" s="113" t="s">
        <v>59</v>
      </c>
      <c r="F16" s="172"/>
      <c r="G16" s="113" t="s">
        <v>59</v>
      </c>
      <c r="H16" s="330"/>
      <c r="I16" s="331"/>
      <c r="J16" s="331"/>
      <c r="K16" s="332"/>
      <c r="L16" s="18">
        <v>5</v>
      </c>
      <c r="M16" s="39">
        <v>3</v>
      </c>
      <c r="N16" s="156">
        <f t="shared" si="1"/>
        <v>0</v>
      </c>
      <c r="O16" s="39"/>
      <c r="P16" s="25"/>
    </row>
    <row r="17" spans="1:16" ht="18" customHeight="1">
      <c r="A17" s="307"/>
      <c r="B17" s="312"/>
      <c r="C17" s="10" t="s">
        <v>18</v>
      </c>
      <c r="D17" s="172"/>
      <c r="E17" s="113" t="s">
        <v>59</v>
      </c>
      <c r="F17" s="172"/>
      <c r="G17" s="113" t="s">
        <v>59</v>
      </c>
      <c r="H17" s="330"/>
      <c r="I17" s="331"/>
      <c r="J17" s="331"/>
      <c r="K17" s="332"/>
      <c r="L17" s="18">
        <v>4</v>
      </c>
      <c r="M17" s="39">
        <v>2</v>
      </c>
      <c r="N17" s="156">
        <f t="shared" si="1"/>
        <v>0</v>
      </c>
      <c r="O17" s="39"/>
      <c r="P17" s="25"/>
    </row>
    <row r="18" spans="1:16" ht="18" customHeight="1" thickBot="1">
      <c r="A18" s="310"/>
      <c r="B18" s="315"/>
      <c r="C18" s="32" t="s">
        <v>19</v>
      </c>
      <c r="D18" s="173"/>
      <c r="E18" s="114" t="s">
        <v>59</v>
      </c>
      <c r="F18" s="173"/>
      <c r="G18" s="114" t="s">
        <v>59</v>
      </c>
      <c r="H18" s="333"/>
      <c r="I18" s="334"/>
      <c r="J18" s="334"/>
      <c r="K18" s="335"/>
      <c r="L18" s="42">
        <v>2</v>
      </c>
      <c r="M18" s="43">
        <v>1</v>
      </c>
      <c r="N18" s="156">
        <f t="shared" si="1"/>
        <v>0</v>
      </c>
      <c r="O18" s="43"/>
      <c r="P18" s="25"/>
    </row>
    <row r="19" spans="1:16" ht="18" customHeight="1" thickBot="1" thickTop="1">
      <c r="A19" s="306" t="s">
        <v>21</v>
      </c>
      <c r="B19" s="37"/>
      <c r="C19" s="38"/>
      <c r="D19" s="300" t="s">
        <v>61</v>
      </c>
      <c r="E19" s="336"/>
      <c r="F19" s="336"/>
      <c r="G19" s="301"/>
      <c r="H19" s="318" t="s">
        <v>62</v>
      </c>
      <c r="I19" s="319"/>
      <c r="J19" s="319"/>
      <c r="K19" s="320"/>
      <c r="L19" s="44" t="s">
        <v>61</v>
      </c>
      <c r="M19" s="158" t="s">
        <v>62</v>
      </c>
      <c r="N19" s="155"/>
      <c r="O19" s="45"/>
      <c r="P19" s="25"/>
    </row>
    <row r="20" spans="1:16" ht="18" customHeight="1">
      <c r="A20" s="307"/>
      <c r="B20" s="316" t="s">
        <v>26</v>
      </c>
      <c r="C20" s="13" t="s">
        <v>22</v>
      </c>
      <c r="D20" s="171"/>
      <c r="E20" s="70" t="s">
        <v>209</v>
      </c>
      <c r="F20" s="171"/>
      <c r="G20" s="110" t="s">
        <v>51</v>
      </c>
      <c r="H20" s="363"/>
      <c r="I20" s="364"/>
      <c r="J20" s="364"/>
      <c r="K20" s="365"/>
      <c r="L20" s="20">
        <v>5</v>
      </c>
      <c r="M20" s="350"/>
      <c r="N20" s="156">
        <f>D20*L20+F20*M20</f>
        <v>0</v>
      </c>
      <c r="O20" s="347" t="s">
        <v>71</v>
      </c>
      <c r="P20" s="133"/>
    </row>
    <row r="21" spans="1:16" ht="18" customHeight="1">
      <c r="A21" s="307"/>
      <c r="B21" s="317"/>
      <c r="C21" s="10" t="s">
        <v>23</v>
      </c>
      <c r="D21" s="172"/>
      <c r="E21" s="70" t="s">
        <v>209</v>
      </c>
      <c r="F21" s="172"/>
      <c r="G21" s="111" t="s">
        <v>50</v>
      </c>
      <c r="H21" s="366"/>
      <c r="I21" s="367"/>
      <c r="J21" s="367"/>
      <c r="K21" s="368"/>
      <c r="L21" s="18">
        <v>5</v>
      </c>
      <c r="M21" s="351"/>
      <c r="N21" s="156">
        <f>D21*L21+F21*M21</f>
        <v>0</v>
      </c>
      <c r="O21" s="348"/>
      <c r="P21" s="133"/>
    </row>
    <row r="22" spans="1:16" ht="18" customHeight="1">
      <c r="A22" s="307"/>
      <c r="B22" s="317"/>
      <c r="C22" s="10" t="s">
        <v>24</v>
      </c>
      <c r="D22" s="172"/>
      <c r="E22" s="70" t="s">
        <v>209</v>
      </c>
      <c r="F22" s="172"/>
      <c r="G22" s="111" t="s">
        <v>50</v>
      </c>
      <c r="H22" s="366"/>
      <c r="I22" s="367"/>
      <c r="J22" s="367"/>
      <c r="K22" s="368"/>
      <c r="L22" s="18">
        <v>5</v>
      </c>
      <c r="M22" s="351"/>
      <c r="N22" s="156">
        <f>D22*L22+F22*M22</f>
        <v>0</v>
      </c>
      <c r="O22" s="348"/>
      <c r="P22" s="133"/>
    </row>
    <row r="23" spans="1:16" ht="18" customHeight="1">
      <c r="A23" s="307"/>
      <c r="B23" s="313"/>
      <c r="C23" s="10" t="s">
        <v>25</v>
      </c>
      <c r="D23" s="172"/>
      <c r="E23" s="70" t="s">
        <v>209</v>
      </c>
      <c r="F23" s="172"/>
      <c r="G23" s="111" t="s">
        <v>50</v>
      </c>
      <c r="H23" s="369"/>
      <c r="I23" s="370"/>
      <c r="J23" s="370"/>
      <c r="K23" s="371"/>
      <c r="L23" s="18">
        <v>3</v>
      </c>
      <c r="M23" s="352"/>
      <c r="N23" s="156">
        <f>D23*L23+F23*M23</f>
        <v>0</v>
      </c>
      <c r="O23" s="349"/>
      <c r="P23" s="133"/>
    </row>
    <row r="24" spans="1:18" ht="18" customHeight="1">
      <c r="A24" s="307"/>
      <c r="B24" s="397" t="s">
        <v>27</v>
      </c>
      <c r="C24" s="10" t="s">
        <v>22</v>
      </c>
      <c r="D24" s="172"/>
      <c r="E24" s="70" t="s">
        <v>209</v>
      </c>
      <c r="F24" s="172"/>
      <c r="G24" s="111" t="s">
        <v>52</v>
      </c>
      <c r="H24" s="172"/>
      <c r="I24" s="118" t="s">
        <v>209</v>
      </c>
      <c r="J24" s="172"/>
      <c r="K24" s="119" t="s">
        <v>50</v>
      </c>
      <c r="L24" s="18">
        <v>10</v>
      </c>
      <c r="M24" s="39">
        <v>5</v>
      </c>
      <c r="N24" s="157">
        <f>D24*L24+H24*M24+R24</f>
        <v>0</v>
      </c>
      <c r="O24" s="360" t="s">
        <v>245</v>
      </c>
      <c r="P24" s="134"/>
      <c r="Q24" s="1">
        <f aca="true" t="shared" si="2" ref="Q24:Q29">F24+J24</f>
        <v>0</v>
      </c>
      <c r="R24" s="120">
        <f aca="true" t="shared" si="3" ref="R24:R29">IF(Q24=0,0,IF(Q24&lt;=100,10,IF(Q24&lt;=300,20,IF(Q24&lt;=700,30,40))))</f>
        <v>0</v>
      </c>
    </row>
    <row r="25" spans="1:18" ht="18" customHeight="1">
      <c r="A25" s="307"/>
      <c r="B25" s="398"/>
      <c r="C25" s="10" t="s">
        <v>23</v>
      </c>
      <c r="D25" s="172"/>
      <c r="E25" s="70" t="s">
        <v>209</v>
      </c>
      <c r="F25" s="172"/>
      <c r="G25" s="111" t="s">
        <v>50</v>
      </c>
      <c r="H25" s="172"/>
      <c r="I25" s="118" t="s">
        <v>209</v>
      </c>
      <c r="J25" s="172"/>
      <c r="K25" s="119" t="s">
        <v>50</v>
      </c>
      <c r="L25" s="18">
        <v>10</v>
      </c>
      <c r="M25" s="39">
        <v>5</v>
      </c>
      <c r="N25" s="157">
        <f>D25*L25+H25*M25+R25</f>
        <v>0</v>
      </c>
      <c r="O25" s="361"/>
      <c r="P25" s="134"/>
      <c r="Q25" s="1">
        <f t="shared" si="2"/>
        <v>0</v>
      </c>
      <c r="R25" s="120">
        <f t="shared" si="3"/>
        <v>0</v>
      </c>
    </row>
    <row r="26" spans="1:18" ht="18" customHeight="1">
      <c r="A26" s="307"/>
      <c r="B26" s="398"/>
      <c r="C26" s="10" t="s">
        <v>24</v>
      </c>
      <c r="D26" s="172"/>
      <c r="E26" s="70" t="s">
        <v>209</v>
      </c>
      <c r="F26" s="172"/>
      <c r="G26" s="111" t="s">
        <v>50</v>
      </c>
      <c r="H26" s="172"/>
      <c r="I26" s="118" t="s">
        <v>209</v>
      </c>
      <c r="J26" s="172"/>
      <c r="K26" s="119" t="s">
        <v>50</v>
      </c>
      <c r="L26" s="18">
        <v>10</v>
      </c>
      <c r="M26" s="39">
        <v>5</v>
      </c>
      <c r="N26" s="157">
        <f>D26*L26+H26*M26+R26</f>
        <v>0</v>
      </c>
      <c r="O26" s="361"/>
      <c r="P26" s="134"/>
      <c r="Q26" s="1">
        <f t="shared" si="2"/>
        <v>0</v>
      </c>
      <c r="R26" s="120">
        <f t="shared" si="3"/>
        <v>0</v>
      </c>
    </row>
    <row r="27" spans="1:18" ht="18" customHeight="1">
      <c r="A27" s="307"/>
      <c r="B27" s="398"/>
      <c r="C27" s="10" t="s">
        <v>25</v>
      </c>
      <c r="D27" s="172"/>
      <c r="E27" s="70" t="s">
        <v>209</v>
      </c>
      <c r="F27" s="172"/>
      <c r="G27" s="111" t="s">
        <v>50</v>
      </c>
      <c r="H27" s="172"/>
      <c r="I27" s="118" t="s">
        <v>209</v>
      </c>
      <c r="J27" s="172"/>
      <c r="K27" s="119" t="s">
        <v>50</v>
      </c>
      <c r="L27" s="18">
        <v>7</v>
      </c>
      <c r="M27" s="39">
        <v>3</v>
      </c>
      <c r="N27" s="157">
        <f>D27*L27+H27*M27+R27</f>
        <v>0</v>
      </c>
      <c r="O27" s="361"/>
      <c r="P27" s="134"/>
      <c r="Q27" s="1">
        <f t="shared" si="2"/>
        <v>0</v>
      </c>
      <c r="R27" s="120">
        <f t="shared" si="3"/>
        <v>0</v>
      </c>
    </row>
    <row r="28" spans="1:18" ht="18" customHeight="1">
      <c r="A28" s="307"/>
      <c r="B28" s="398"/>
      <c r="C28" s="302" t="s">
        <v>63</v>
      </c>
      <c r="D28" s="339"/>
      <c r="E28" s="304" t="s">
        <v>209</v>
      </c>
      <c r="F28" s="339"/>
      <c r="G28" s="337" t="s">
        <v>50</v>
      </c>
      <c r="H28" s="339"/>
      <c r="I28" s="304" t="s">
        <v>209</v>
      </c>
      <c r="J28" s="190"/>
      <c r="K28" s="337" t="s">
        <v>50</v>
      </c>
      <c r="L28" s="353">
        <v>4</v>
      </c>
      <c r="M28" s="403">
        <v>2</v>
      </c>
      <c r="N28" s="404">
        <f>D28*L28+H28*M28+R28</f>
        <v>0</v>
      </c>
      <c r="O28" s="361"/>
      <c r="P28" s="134"/>
      <c r="Q28" s="1">
        <f t="shared" si="2"/>
        <v>0</v>
      </c>
      <c r="R28" s="120">
        <f t="shared" si="3"/>
        <v>0</v>
      </c>
    </row>
    <row r="29" spans="1:18" ht="18" customHeight="1" thickBot="1">
      <c r="A29" s="307"/>
      <c r="B29" s="398"/>
      <c r="C29" s="303"/>
      <c r="D29" s="340"/>
      <c r="E29" s="305"/>
      <c r="F29" s="340"/>
      <c r="G29" s="338"/>
      <c r="H29" s="340"/>
      <c r="I29" s="305"/>
      <c r="J29" s="191"/>
      <c r="K29" s="338"/>
      <c r="L29" s="354"/>
      <c r="M29" s="356"/>
      <c r="N29" s="405"/>
      <c r="O29" s="361"/>
      <c r="P29" s="134"/>
      <c r="Q29" s="1">
        <f t="shared" si="2"/>
        <v>0</v>
      </c>
      <c r="R29" s="120">
        <f t="shared" si="3"/>
        <v>0</v>
      </c>
    </row>
    <row r="30" spans="1:16" ht="18" customHeight="1" thickBot="1" thickTop="1">
      <c r="A30" s="396"/>
      <c r="B30" s="399"/>
      <c r="C30" s="60" t="s">
        <v>177</v>
      </c>
      <c r="D30" s="400" t="s">
        <v>178</v>
      </c>
      <c r="E30" s="401"/>
      <c r="F30" s="401"/>
      <c r="G30" s="401"/>
      <c r="H30" s="401"/>
      <c r="I30" s="401"/>
      <c r="J30" s="401"/>
      <c r="K30" s="401"/>
      <c r="L30" s="357"/>
      <c r="M30" s="358"/>
      <c r="N30" s="359"/>
      <c r="O30" s="362"/>
      <c r="P30" s="108"/>
    </row>
    <row r="31" spans="1:16" ht="18" customHeight="1" thickTop="1">
      <c r="A31" s="306" t="s">
        <v>64</v>
      </c>
      <c r="B31" s="308"/>
      <c r="C31" s="9" t="s">
        <v>65</v>
      </c>
      <c r="D31" s="192"/>
      <c r="E31" s="115" t="s">
        <v>209</v>
      </c>
      <c r="F31" s="321" t="s">
        <v>67</v>
      </c>
      <c r="G31" s="322"/>
      <c r="H31" s="322"/>
      <c r="I31" s="322"/>
      <c r="J31" s="322"/>
      <c r="K31" s="323"/>
      <c r="L31" s="23">
        <v>10</v>
      </c>
      <c r="M31" s="406"/>
      <c r="N31" s="156">
        <f>D31*L31</f>
        <v>0</v>
      </c>
      <c r="O31" s="84"/>
      <c r="P31" s="25"/>
    </row>
    <row r="32" spans="1:16" ht="18" customHeight="1" thickBot="1">
      <c r="A32" s="307"/>
      <c r="B32" s="309"/>
      <c r="C32" s="31" t="s">
        <v>66</v>
      </c>
      <c r="D32" s="193"/>
      <c r="E32" s="116" t="s">
        <v>209</v>
      </c>
      <c r="F32" s="324"/>
      <c r="G32" s="325"/>
      <c r="H32" s="325"/>
      <c r="I32" s="325"/>
      <c r="J32" s="325"/>
      <c r="K32" s="326"/>
      <c r="L32" s="19">
        <v>20</v>
      </c>
      <c r="M32" s="407"/>
      <c r="N32" s="156">
        <f>D32*L32</f>
        <v>0</v>
      </c>
      <c r="O32" s="40"/>
      <c r="P32" s="25"/>
    </row>
    <row r="33" spans="1:16" ht="18" customHeight="1">
      <c r="A33" s="372" t="s">
        <v>40</v>
      </c>
      <c r="B33" s="374" t="s">
        <v>41</v>
      </c>
      <c r="C33" s="408" t="s">
        <v>180</v>
      </c>
      <c r="D33" s="409"/>
      <c r="E33" s="105"/>
      <c r="F33" s="105"/>
      <c r="G33" s="341"/>
      <c r="H33" s="342"/>
      <c r="I33" s="342"/>
      <c r="J33" s="342"/>
      <c r="K33" s="342"/>
      <c r="L33" s="342"/>
      <c r="M33" s="342"/>
      <c r="N33" s="342"/>
      <c r="O33" s="343"/>
      <c r="P33" s="108"/>
    </row>
    <row r="34" spans="1:16" ht="18" customHeight="1" thickBot="1">
      <c r="A34" s="373"/>
      <c r="B34" s="375"/>
      <c r="C34" s="410"/>
      <c r="D34" s="411"/>
      <c r="E34" s="106"/>
      <c r="F34" s="106"/>
      <c r="G34" s="344"/>
      <c r="H34" s="345"/>
      <c r="I34" s="345"/>
      <c r="J34" s="345"/>
      <c r="K34" s="345"/>
      <c r="L34" s="345"/>
      <c r="M34" s="345"/>
      <c r="N34" s="345"/>
      <c r="O34" s="346"/>
      <c r="P34" s="108"/>
    </row>
    <row r="35" spans="1:14" ht="13.5" customHeight="1">
      <c r="A35" s="412" t="s">
        <v>179</v>
      </c>
      <c r="B35" s="226" t="s">
        <v>251</v>
      </c>
      <c r="C35" s="75" t="s">
        <v>141</v>
      </c>
      <c r="D35" s="76"/>
      <c r="E35" s="76"/>
      <c r="F35" s="76"/>
      <c r="G35" s="76"/>
      <c r="H35" s="76"/>
      <c r="I35" s="76"/>
      <c r="J35" s="76"/>
      <c r="K35" s="77"/>
      <c r="M35" s="402"/>
      <c r="N35" s="402"/>
    </row>
    <row r="36" spans="1:14" ht="14.25" thickBot="1">
      <c r="A36" s="413"/>
      <c r="B36" s="415"/>
      <c r="C36" s="78" t="s">
        <v>142</v>
      </c>
      <c r="D36" s="79"/>
      <c r="E36" s="79"/>
      <c r="F36" s="79"/>
      <c r="G36" s="79"/>
      <c r="H36" s="79"/>
      <c r="I36" s="79"/>
      <c r="J36" s="79"/>
      <c r="K36" s="80"/>
      <c r="M36" s="424" t="s">
        <v>181</v>
      </c>
      <c r="N36" s="424"/>
    </row>
    <row r="37" spans="1:14" ht="18.75" customHeight="1">
      <c r="A37" s="413"/>
      <c r="B37" s="415"/>
      <c r="C37" s="78" t="s">
        <v>143</v>
      </c>
      <c r="D37" s="79"/>
      <c r="E37" s="79"/>
      <c r="F37" s="79"/>
      <c r="G37" s="79"/>
      <c r="H37" s="79"/>
      <c r="I37" s="79"/>
      <c r="J37" s="79"/>
      <c r="K37" s="80"/>
      <c r="M37" s="381">
        <f>SUM(N6:N11,N13:N18,N20:N29,N31:N32)</f>
        <v>0</v>
      </c>
      <c r="N37" s="417"/>
    </row>
    <row r="38" spans="1:14" ht="14.25" customHeight="1" thickBot="1">
      <c r="A38" s="413"/>
      <c r="B38" s="415"/>
      <c r="C38" s="78" t="s">
        <v>183</v>
      </c>
      <c r="D38" s="79"/>
      <c r="E38" s="79"/>
      <c r="F38" s="79"/>
      <c r="G38" s="79"/>
      <c r="H38" s="79"/>
      <c r="I38" s="79"/>
      <c r="J38" s="79"/>
      <c r="K38" s="80"/>
      <c r="M38" s="418"/>
      <c r="N38" s="419"/>
    </row>
    <row r="39" spans="1:11" ht="14.25" customHeight="1" thickBot="1">
      <c r="A39" s="414"/>
      <c r="B39" s="416"/>
      <c r="C39" s="81" t="s">
        <v>145</v>
      </c>
      <c r="D39" s="82"/>
      <c r="E39" s="82"/>
      <c r="F39" s="82"/>
      <c r="G39" s="82"/>
      <c r="H39" s="82"/>
      <c r="I39" s="82"/>
      <c r="J39" s="82"/>
      <c r="K39" s="83"/>
    </row>
    <row r="40" spans="1:13" ht="14.25" customHeight="1" thickBot="1">
      <c r="A40" s="412" t="s">
        <v>273</v>
      </c>
      <c r="B40" s="226" t="s">
        <v>251</v>
      </c>
      <c r="C40" s="75" t="s">
        <v>246</v>
      </c>
      <c r="D40" s="76"/>
      <c r="E40" s="76"/>
      <c r="F40" s="76"/>
      <c r="G40" s="76"/>
      <c r="H40" s="76"/>
      <c r="I40" s="76"/>
      <c r="J40" s="76"/>
      <c r="K40" s="77"/>
      <c r="M40" s="1" t="s">
        <v>182</v>
      </c>
    </row>
    <row r="41" spans="1:15" ht="13.5">
      <c r="A41" s="413"/>
      <c r="B41" s="415"/>
      <c r="C41" s="78" t="s">
        <v>247</v>
      </c>
      <c r="D41" s="79"/>
      <c r="E41" s="79"/>
      <c r="F41" s="79"/>
      <c r="G41" s="79"/>
      <c r="H41" s="79"/>
      <c r="I41" s="79"/>
      <c r="J41" s="79"/>
      <c r="K41" s="80"/>
      <c r="M41" s="420">
        <f>SUM('５項目総計'!B10)</f>
        <v>0</v>
      </c>
      <c r="N41" s="421"/>
      <c r="O41" s="1" t="s">
        <v>265</v>
      </c>
    </row>
    <row r="42" spans="1:16" ht="14.25" customHeight="1" thickBot="1">
      <c r="A42" s="413"/>
      <c r="B42" s="415"/>
      <c r="C42" s="78" t="s">
        <v>248</v>
      </c>
      <c r="D42" s="79"/>
      <c r="E42" s="79"/>
      <c r="F42" s="79"/>
      <c r="G42" s="79"/>
      <c r="H42" s="79"/>
      <c r="I42" s="79"/>
      <c r="J42" s="79"/>
      <c r="K42" s="80"/>
      <c r="M42" s="422"/>
      <c r="N42" s="423"/>
      <c r="O42" s="395" t="s">
        <v>284</v>
      </c>
      <c r="P42" s="61"/>
    </row>
    <row r="43" spans="1:16" ht="13.5" customHeight="1">
      <c r="A43" s="413"/>
      <c r="B43" s="415"/>
      <c r="C43" s="78" t="s">
        <v>249</v>
      </c>
      <c r="D43" s="79"/>
      <c r="E43" s="79"/>
      <c r="F43" s="79"/>
      <c r="G43" s="79"/>
      <c r="H43" s="79"/>
      <c r="I43" s="79"/>
      <c r="J43" s="79"/>
      <c r="K43" s="80"/>
      <c r="O43" s="395"/>
      <c r="P43" s="61"/>
    </row>
    <row r="44" spans="1:11" ht="14.25" customHeight="1" thickBot="1">
      <c r="A44" s="414"/>
      <c r="B44" s="416"/>
      <c r="C44" s="81" t="s">
        <v>250</v>
      </c>
      <c r="D44" s="82"/>
      <c r="E44" s="82"/>
      <c r="F44" s="82"/>
      <c r="G44" s="82"/>
      <c r="H44" s="82"/>
      <c r="I44" s="82"/>
      <c r="J44" s="82"/>
      <c r="K44" s="83"/>
    </row>
    <row r="45" spans="1:11" ht="13.5">
      <c r="A45"/>
      <c r="B45"/>
      <c r="C45"/>
      <c r="D45"/>
      <c r="E45"/>
      <c r="F45"/>
      <c r="G45"/>
      <c r="H45"/>
      <c r="I45"/>
      <c r="J45"/>
      <c r="K45"/>
    </row>
    <row r="46" spans="1:11" ht="13.5">
      <c r="A46"/>
      <c r="B46"/>
      <c r="C46"/>
      <c r="D46"/>
      <c r="E46"/>
      <c r="F46"/>
      <c r="G46"/>
      <c r="H46"/>
      <c r="I46"/>
      <c r="J46"/>
      <c r="K46"/>
    </row>
    <row r="47" spans="1:11" ht="13.5">
      <c r="A47"/>
      <c r="B47"/>
      <c r="C47"/>
      <c r="D47"/>
      <c r="E47"/>
      <c r="F47"/>
      <c r="G47"/>
      <c r="H47"/>
      <c r="I47"/>
      <c r="J47"/>
      <c r="K47"/>
    </row>
    <row r="48" spans="1:11" ht="13.5">
      <c r="A48"/>
      <c r="B48"/>
      <c r="C48"/>
      <c r="D48"/>
      <c r="E48"/>
      <c r="F48"/>
      <c r="G48"/>
      <c r="H48"/>
      <c r="I48"/>
      <c r="J48"/>
      <c r="K48"/>
    </row>
    <row r="49" spans="1:11" ht="13.5">
      <c r="A49"/>
      <c r="B49"/>
      <c r="C49"/>
      <c r="D49"/>
      <c r="E49"/>
      <c r="F49"/>
      <c r="G49"/>
      <c r="H49"/>
      <c r="I49"/>
      <c r="J49"/>
      <c r="K49"/>
    </row>
    <row r="50" spans="1:11" ht="13.5">
      <c r="A50"/>
      <c r="B50"/>
      <c r="C50"/>
      <c r="D50"/>
      <c r="E50"/>
      <c r="F50"/>
      <c r="G50"/>
      <c r="H50"/>
      <c r="I50"/>
      <c r="J50"/>
      <c r="K50"/>
    </row>
    <row r="51" spans="1:11" ht="13.5">
      <c r="A51"/>
      <c r="B51"/>
      <c r="C51"/>
      <c r="D51"/>
      <c r="E51"/>
      <c r="F51"/>
      <c r="G51"/>
      <c r="H51"/>
      <c r="I51"/>
      <c r="J51"/>
      <c r="K51"/>
    </row>
    <row r="52" spans="1:11" ht="13.5">
      <c r="A52"/>
      <c r="B52"/>
      <c r="C52"/>
      <c r="D52"/>
      <c r="E52"/>
      <c r="F52"/>
      <c r="G52"/>
      <c r="H52"/>
      <c r="I52"/>
      <c r="J52"/>
      <c r="K52"/>
    </row>
    <row r="53" spans="1:11" ht="13.5">
      <c r="A53"/>
      <c r="B53"/>
      <c r="C53"/>
      <c r="D53"/>
      <c r="E53"/>
      <c r="F53"/>
      <c r="G53"/>
      <c r="H53"/>
      <c r="I53"/>
      <c r="J53"/>
      <c r="K53"/>
    </row>
    <row r="54" spans="1:11" ht="13.5">
      <c r="A54"/>
      <c r="B54"/>
      <c r="C54"/>
      <c r="D54"/>
      <c r="E54"/>
      <c r="F54"/>
      <c r="G54"/>
      <c r="H54"/>
      <c r="I54"/>
      <c r="J54"/>
      <c r="K54"/>
    </row>
    <row r="55" spans="1:11" ht="13.5">
      <c r="A55"/>
      <c r="B55"/>
      <c r="C55"/>
      <c r="D55"/>
      <c r="E55"/>
      <c r="F55"/>
      <c r="G55"/>
      <c r="H55"/>
      <c r="I55"/>
      <c r="J55"/>
      <c r="K55"/>
    </row>
    <row r="56" spans="1:11" ht="13.5">
      <c r="A56"/>
      <c r="B56"/>
      <c r="C56"/>
      <c r="D56"/>
      <c r="E56"/>
      <c r="F56"/>
      <c r="G56"/>
      <c r="H56"/>
      <c r="I56"/>
      <c r="J56"/>
      <c r="K56"/>
    </row>
    <row r="57" spans="1:11" ht="13.5">
      <c r="A57"/>
      <c r="B57"/>
      <c r="C57"/>
      <c r="D57"/>
      <c r="E57"/>
      <c r="F57"/>
      <c r="G57"/>
      <c r="H57"/>
      <c r="I57"/>
      <c r="J57"/>
      <c r="K57"/>
    </row>
    <row r="58" spans="1:11" ht="13.5">
      <c r="A58"/>
      <c r="B58"/>
      <c r="C58"/>
      <c r="D58"/>
      <c r="E58"/>
      <c r="F58"/>
      <c r="G58"/>
      <c r="H58"/>
      <c r="I58"/>
      <c r="J58"/>
      <c r="K58"/>
    </row>
    <row r="59" spans="1:11" ht="13.5">
      <c r="A59"/>
      <c r="B59"/>
      <c r="C59"/>
      <c r="D59"/>
      <c r="E59"/>
      <c r="F59"/>
      <c r="G59"/>
      <c r="H59"/>
      <c r="I59"/>
      <c r="J59"/>
      <c r="K59"/>
    </row>
    <row r="60" spans="1:11" ht="13.5">
      <c r="A60"/>
      <c r="B60"/>
      <c r="C60"/>
      <c r="D60"/>
      <c r="E60"/>
      <c r="F60"/>
      <c r="G60"/>
      <c r="H60"/>
      <c r="I60"/>
      <c r="J60"/>
      <c r="K60"/>
    </row>
    <row r="61" spans="1:11" ht="13.5">
      <c r="A61"/>
      <c r="B61"/>
      <c r="C61"/>
      <c r="D61"/>
      <c r="E61"/>
      <c r="F61"/>
      <c r="G61"/>
      <c r="H61"/>
      <c r="I61"/>
      <c r="J61"/>
      <c r="K61"/>
    </row>
    <row r="62" spans="1:11" ht="13.5">
      <c r="A62"/>
      <c r="B62"/>
      <c r="C62"/>
      <c r="D62"/>
      <c r="E62"/>
      <c r="F62"/>
      <c r="G62"/>
      <c r="H62"/>
      <c r="I62"/>
      <c r="J62"/>
      <c r="K62"/>
    </row>
    <row r="63" spans="1:11" ht="13.5">
      <c r="A63"/>
      <c r="B63"/>
      <c r="C63"/>
      <c r="D63"/>
      <c r="E63"/>
      <c r="F63"/>
      <c r="G63"/>
      <c r="H63"/>
      <c r="I63"/>
      <c r="J63"/>
      <c r="K63"/>
    </row>
    <row r="64" spans="1:11" ht="13.5">
      <c r="A64"/>
      <c r="B64"/>
      <c r="C64"/>
      <c r="D64"/>
      <c r="E64"/>
      <c r="F64"/>
      <c r="G64"/>
      <c r="H64"/>
      <c r="I64"/>
      <c r="J64"/>
      <c r="K64"/>
    </row>
    <row r="65" spans="1:11" ht="13.5">
      <c r="A65"/>
      <c r="B65"/>
      <c r="C65"/>
      <c r="D65"/>
      <c r="E65"/>
      <c r="F65"/>
      <c r="G65"/>
      <c r="H65"/>
      <c r="I65"/>
      <c r="J65"/>
      <c r="K65"/>
    </row>
  </sheetData>
  <sheetProtection/>
  <mergeCells count="60">
    <mergeCell ref="A40:A44"/>
    <mergeCell ref="B41:B44"/>
    <mergeCell ref="M37:N38"/>
    <mergeCell ref="M41:N42"/>
    <mergeCell ref="A35:A39"/>
    <mergeCell ref="B36:B39"/>
    <mergeCell ref="M36:N36"/>
    <mergeCell ref="O42:O43"/>
    <mergeCell ref="A19:A30"/>
    <mergeCell ref="B24:B30"/>
    <mergeCell ref="D30:K30"/>
    <mergeCell ref="D28:D29"/>
    <mergeCell ref="M35:N35"/>
    <mergeCell ref="M28:M29"/>
    <mergeCell ref="N28:N29"/>
    <mergeCell ref="M31:M32"/>
    <mergeCell ref="C33:D34"/>
    <mergeCell ref="A3:B4"/>
    <mergeCell ref="C3:C4"/>
    <mergeCell ref="D3:K3"/>
    <mergeCell ref="L3:M4"/>
    <mergeCell ref="N3:N4"/>
    <mergeCell ref="A5:A11"/>
    <mergeCell ref="F5:G5"/>
    <mergeCell ref="D5:E5"/>
    <mergeCell ref="O3:O4"/>
    <mergeCell ref="L30:N30"/>
    <mergeCell ref="O24:O30"/>
    <mergeCell ref="H20:K23"/>
    <mergeCell ref="A33:A34"/>
    <mergeCell ref="B33:B34"/>
    <mergeCell ref="D4:K4"/>
    <mergeCell ref="B8:B9"/>
    <mergeCell ref="B10:B11"/>
    <mergeCell ref="B6:B7"/>
    <mergeCell ref="G33:O34"/>
    <mergeCell ref="O20:O23"/>
    <mergeCell ref="M20:M23"/>
    <mergeCell ref="L28:L29"/>
    <mergeCell ref="H28:H29"/>
    <mergeCell ref="K28:K29"/>
    <mergeCell ref="H19:K19"/>
    <mergeCell ref="F31:K31"/>
    <mergeCell ref="F32:K32"/>
    <mergeCell ref="I28:I29"/>
    <mergeCell ref="H13:K18"/>
    <mergeCell ref="H6:K11"/>
    <mergeCell ref="D19:G19"/>
    <mergeCell ref="G28:G29"/>
    <mergeCell ref="F12:G12"/>
    <mergeCell ref="F28:F29"/>
    <mergeCell ref="D12:E12"/>
    <mergeCell ref="C28:C29"/>
    <mergeCell ref="E28:E29"/>
    <mergeCell ref="A31:A32"/>
    <mergeCell ref="B31:B32"/>
    <mergeCell ref="A12:A18"/>
    <mergeCell ref="B13:B15"/>
    <mergeCell ref="B16:B18"/>
    <mergeCell ref="B20:B23"/>
  </mergeCells>
  <printOptions horizontalCentered="1" verticalCentered="1"/>
  <pageMargins left="0.7" right="0.7" top="0.75" bottom="0.75" header="0.3" footer="0.3"/>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4">
      <selection activeCell="C22" sqref="C22"/>
    </sheetView>
  </sheetViews>
  <sheetFormatPr defaultColWidth="12.875" defaultRowHeight="13.5"/>
  <cols>
    <col min="1" max="1" width="12.875" style="1" customWidth="1"/>
    <col min="2" max="2" width="13.625" style="1" customWidth="1"/>
    <col min="3" max="3" width="60.75390625" style="1" bestFit="1" customWidth="1"/>
    <col min="4" max="4" width="18.125" style="1" customWidth="1"/>
    <col min="5" max="5" width="30.125" style="1" customWidth="1"/>
    <col min="6" max="6" width="5.25390625" style="1" customWidth="1"/>
    <col min="7" max="7" width="17.75390625" style="1" customWidth="1"/>
    <col min="8" max="8" width="12.875" style="1" customWidth="1"/>
    <col min="9" max="9" width="35.75390625" style="1" customWidth="1"/>
    <col min="10" max="16384" width="12.875" style="1" customWidth="1"/>
  </cols>
  <sheetData>
    <row r="1" ht="19.5" customHeight="1">
      <c r="A1" s="3" t="s">
        <v>280</v>
      </c>
    </row>
    <row r="2" ht="14.25" thickBot="1">
      <c r="D2" s="1" t="s">
        <v>72</v>
      </c>
    </row>
    <row r="3" spans="1:9" ht="18" customHeight="1">
      <c r="A3" s="381" t="s">
        <v>73</v>
      </c>
      <c r="B3" s="393"/>
      <c r="C3" s="385" t="s">
        <v>8</v>
      </c>
      <c r="D3" s="433" t="s">
        <v>176</v>
      </c>
      <c r="E3" s="434"/>
      <c r="F3" s="417"/>
      <c r="G3" s="425" t="s">
        <v>186</v>
      </c>
      <c r="H3" s="393" t="s">
        <v>187</v>
      </c>
      <c r="I3" s="355" t="s">
        <v>74</v>
      </c>
    </row>
    <row r="4" spans="1:9" ht="18" customHeight="1" thickBot="1">
      <c r="A4" s="431"/>
      <c r="B4" s="432"/>
      <c r="C4" s="376"/>
      <c r="D4" s="377"/>
      <c r="E4" s="435"/>
      <c r="F4" s="436"/>
      <c r="G4" s="426"/>
      <c r="H4" s="432"/>
      <c r="I4" s="378"/>
    </row>
    <row r="5" spans="1:9" ht="18" customHeight="1" thickTop="1">
      <c r="A5" s="474" t="s">
        <v>184</v>
      </c>
      <c r="B5" s="466" t="s">
        <v>2</v>
      </c>
      <c r="C5" s="258" t="s">
        <v>75</v>
      </c>
      <c r="D5" s="259" t="s">
        <v>76</v>
      </c>
      <c r="E5" s="194"/>
      <c r="F5" s="167"/>
      <c r="G5" s="470" t="s">
        <v>234</v>
      </c>
      <c r="H5" s="174"/>
      <c r="I5" s="467" t="s">
        <v>77</v>
      </c>
    </row>
    <row r="6" spans="1:9" ht="18" customHeight="1">
      <c r="A6" s="475"/>
      <c r="B6" s="464"/>
      <c r="C6" s="260" t="s">
        <v>78</v>
      </c>
      <c r="D6" s="261" t="s">
        <v>79</v>
      </c>
      <c r="E6" s="195"/>
      <c r="F6" s="151"/>
      <c r="G6" s="444"/>
      <c r="H6" s="175"/>
      <c r="I6" s="468"/>
    </row>
    <row r="7" spans="1:9" ht="18" customHeight="1">
      <c r="A7" s="475"/>
      <c r="B7" s="464"/>
      <c r="C7" s="260" t="s">
        <v>80</v>
      </c>
      <c r="D7" s="261" t="s">
        <v>81</v>
      </c>
      <c r="E7" s="195"/>
      <c r="F7" s="151"/>
      <c r="G7" s="444"/>
      <c r="H7" s="175"/>
      <c r="I7" s="468"/>
    </row>
    <row r="8" spans="1:9" ht="18" customHeight="1">
      <c r="A8" s="475"/>
      <c r="B8" s="464"/>
      <c r="C8" s="262" t="s">
        <v>40</v>
      </c>
      <c r="D8" s="261" t="s">
        <v>81</v>
      </c>
      <c r="E8" s="195"/>
      <c r="F8" s="151"/>
      <c r="G8" s="471"/>
      <c r="H8" s="175"/>
      <c r="I8" s="469"/>
    </row>
    <row r="9" spans="1:9" ht="18" customHeight="1">
      <c r="A9" s="475"/>
      <c r="B9" s="454" t="s">
        <v>82</v>
      </c>
      <c r="C9" s="260" t="s">
        <v>83</v>
      </c>
      <c r="D9" s="261" t="s">
        <v>84</v>
      </c>
      <c r="E9" s="195"/>
      <c r="F9" s="151"/>
      <c r="G9" s="472" t="s">
        <v>297</v>
      </c>
      <c r="H9" s="175"/>
      <c r="I9" s="457" t="s">
        <v>298</v>
      </c>
    </row>
    <row r="10" spans="1:9" ht="18" customHeight="1">
      <c r="A10" s="475"/>
      <c r="B10" s="455"/>
      <c r="C10" s="260" t="s">
        <v>291</v>
      </c>
      <c r="D10" s="261" t="s">
        <v>84</v>
      </c>
      <c r="E10" s="195"/>
      <c r="F10" s="151"/>
      <c r="G10" s="473"/>
      <c r="H10" s="175"/>
      <c r="I10" s="458"/>
    </row>
    <row r="11" spans="1:9" ht="18" customHeight="1">
      <c r="A11" s="475"/>
      <c r="B11" s="455"/>
      <c r="C11" s="260" t="s">
        <v>296</v>
      </c>
      <c r="D11" s="261" t="s">
        <v>84</v>
      </c>
      <c r="E11" s="195"/>
      <c r="F11" s="151"/>
      <c r="G11" s="444"/>
      <c r="H11" s="175"/>
      <c r="I11" s="458"/>
    </row>
    <row r="12" spans="1:9" ht="18" customHeight="1">
      <c r="A12" s="475"/>
      <c r="B12" s="455"/>
      <c r="C12" s="260" t="s">
        <v>85</v>
      </c>
      <c r="D12" s="261" t="s">
        <v>84</v>
      </c>
      <c r="E12" s="195"/>
      <c r="F12" s="151"/>
      <c r="G12" s="444"/>
      <c r="H12" s="175"/>
      <c r="I12" s="458"/>
    </row>
    <row r="13" spans="1:9" ht="18" customHeight="1">
      <c r="A13" s="475"/>
      <c r="B13" s="456"/>
      <c r="C13" s="262" t="s">
        <v>86</v>
      </c>
      <c r="D13" s="261" t="s">
        <v>84</v>
      </c>
      <c r="E13" s="195"/>
      <c r="F13" s="151"/>
      <c r="G13" s="471"/>
      <c r="H13" s="175"/>
      <c r="I13" s="459"/>
    </row>
    <row r="14" spans="1:9" ht="18" customHeight="1">
      <c r="A14" s="475"/>
      <c r="B14" s="464" t="s">
        <v>87</v>
      </c>
      <c r="C14" s="260" t="s">
        <v>3</v>
      </c>
      <c r="D14" s="260" t="s">
        <v>88</v>
      </c>
      <c r="E14" s="172"/>
      <c r="F14" s="151" t="s">
        <v>231</v>
      </c>
      <c r="G14" s="271" t="s">
        <v>235</v>
      </c>
      <c r="H14" s="151">
        <f>E14*100</f>
        <v>0</v>
      </c>
      <c r="I14" s="5"/>
    </row>
    <row r="15" spans="1:9" ht="18" customHeight="1">
      <c r="A15" s="475"/>
      <c r="B15" s="464"/>
      <c r="C15" s="260" t="s">
        <v>89</v>
      </c>
      <c r="D15" s="260" t="s">
        <v>88</v>
      </c>
      <c r="E15" s="172"/>
      <c r="F15" s="151" t="s">
        <v>231</v>
      </c>
      <c r="G15" s="271" t="s">
        <v>236</v>
      </c>
      <c r="H15" s="151">
        <f>E15*120</f>
        <v>0</v>
      </c>
      <c r="I15" s="5"/>
    </row>
    <row r="16" spans="1:9" ht="18" customHeight="1">
      <c r="A16" s="475"/>
      <c r="B16" s="465"/>
      <c r="C16" s="263" t="s">
        <v>40</v>
      </c>
      <c r="D16" s="263" t="s">
        <v>39</v>
      </c>
      <c r="E16" s="252"/>
      <c r="F16" s="254"/>
      <c r="G16" s="272"/>
      <c r="H16" s="707" t="s">
        <v>304</v>
      </c>
      <c r="I16" s="7"/>
    </row>
    <row r="17" spans="1:9" ht="18" customHeight="1" thickBot="1">
      <c r="A17" s="476"/>
      <c r="B17" s="264" t="s">
        <v>294</v>
      </c>
      <c r="C17" s="265" t="s">
        <v>295</v>
      </c>
      <c r="D17" s="265" t="s">
        <v>39</v>
      </c>
      <c r="E17" s="196"/>
      <c r="F17" s="152"/>
      <c r="G17" s="257"/>
      <c r="H17" s="707" t="s">
        <v>304</v>
      </c>
      <c r="I17" s="6"/>
    </row>
    <row r="18" spans="1:9" ht="18" customHeight="1">
      <c r="A18" s="462" t="s">
        <v>185</v>
      </c>
      <c r="B18" s="480" t="s">
        <v>90</v>
      </c>
      <c r="C18" s="266" t="s">
        <v>91</v>
      </c>
      <c r="D18" s="266" t="s">
        <v>92</v>
      </c>
      <c r="E18" s="176" t="s">
        <v>252</v>
      </c>
      <c r="F18" s="153"/>
      <c r="G18" s="273">
        <v>100</v>
      </c>
      <c r="H18" s="178">
        <f>IF(E18="○",G18,0)</f>
        <v>0</v>
      </c>
      <c r="I18" s="8"/>
    </row>
    <row r="19" spans="1:9" ht="18" customHeight="1">
      <c r="A19" s="463"/>
      <c r="B19" s="456"/>
      <c r="C19" s="267" t="s">
        <v>93</v>
      </c>
      <c r="D19" s="260" t="s">
        <v>94</v>
      </c>
      <c r="E19" s="172" t="s">
        <v>252</v>
      </c>
      <c r="F19" s="151"/>
      <c r="G19" s="270">
        <v>30</v>
      </c>
      <c r="H19" s="169">
        <f aca="true" t="shared" si="0" ref="H19:H25">IF(E19="○",G19,0)</f>
        <v>0</v>
      </c>
      <c r="I19" s="4"/>
    </row>
    <row r="20" spans="1:9" ht="18" customHeight="1">
      <c r="A20" s="463"/>
      <c r="B20" s="456"/>
      <c r="C20" s="268" t="s">
        <v>95</v>
      </c>
      <c r="D20" s="260" t="s">
        <v>94</v>
      </c>
      <c r="E20" s="172" t="s">
        <v>252</v>
      </c>
      <c r="F20" s="151"/>
      <c r="G20" s="270">
        <v>10</v>
      </c>
      <c r="H20" s="169">
        <f t="shared" si="0"/>
        <v>0</v>
      </c>
      <c r="I20" s="4"/>
    </row>
    <row r="21" spans="1:9" ht="18" customHeight="1">
      <c r="A21" s="463"/>
      <c r="B21" s="481"/>
      <c r="C21" s="260" t="s">
        <v>4</v>
      </c>
      <c r="D21" s="260" t="s">
        <v>94</v>
      </c>
      <c r="E21" s="172" t="s">
        <v>252</v>
      </c>
      <c r="F21" s="151"/>
      <c r="G21" s="270">
        <v>20</v>
      </c>
      <c r="H21" s="169">
        <f t="shared" si="0"/>
        <v>0</v>
      </c>
      <c r="I21" s="5"/>
    </row>
    <row r="22" spans="1:9" ht="18" customHeight="1">
      <c r="A22" s="463"/>
      <c r="B22" s="481"/>
      <c r="C22" s="260" t="s">
        <v>299</v>
      </c>
      <c r="D22" s="260" t="s">
        <v>96</v>
      </c>
      <c r="E22" s="172" t="s">
        <v>252</v>
      </c>
      <c r="F22" s="151"/>
      <c r="G22" s="271">
        <v>10</v>
      </c>
      <c r="H22" s="169">
        <f t="shared" si="0"/>
        <v>0</v>
      </c>
      <c r="I22" s="5"/>
    </row>
    <row r="23" spans="1:9" ht="18" customHeight="1">
      <c r="A23" s="463"/>
      <c r="B23" s="481"/>
      <c r="C23" s="260" t="s">
        <v>302</v>
      </c>
      <c r="D23" s="260" t="s">
        <v>96</v>
      </c>
      <c r="E23" s="172" t="s">
        <v>252</v>
      </c>
      <c r="F23" s="151"/>
      <c r="G23" s="271">
        <v>50</v>
      </c>
      <c r="H23" s="169">
        <f t="shared" si="0"/>
        <v>0</v>
      </c>
      <c r="I23" s="5"/>
    </row>
    <row r="24" spans="1:9" ht="18" customHeight="1">
      <c r="A24" s="463"/>
      <c r="B24" s="481"/>
      <c r="C24" s="260" t="s">
        <v>5</v>
      </c>
      <c r="D24" s="260" t="s">
        <v>96</v>
      </c>
      <c r="E24" s="177" t="s">
        <v>252</v>
      </c>
      <c r="F24" s="151"/>
      <c r="G24" s="271">
        <v>5</v>
      </c>
      <c r="H24" s="150">
        <f t="shared" si="0"/>
        <v>0</v>
      </c>
      <c r="I24" s="5"/>
    </row>
    <row r="25" spans="1:9" ht="18" customHeight="1">
      <c r="A25" s="463"/>
      <c r="B25" s="481"/>
      <c r="C25" s="260" t="s">
        <v>303</v>
      </c>
      <c r="D25" s="260" t="s">
        <v>96</v>
      </c>
      <c r="E25" s="177" t="s">
        <v>252</v>
      </c>
      <c r="F25" s="151"/>
      <c r="G25" s="271">
        <v>50</v>
      </c>
      <c r="H25" s="169">
        <f t="shared" si="0"/>
        <v>0</v>
      </c>
      <c r="I25" s="5"/>
    </row>
    <row r="26" spans="1:9" ht="18" customHeight="1">
      <c r="A26" s="463"/>
      <c r="B26" s="481"/>
      <c r="C26" s="260" t="s">
        <v>97</v>
      </c>
      <c r="D26" s="260" t="s">
        <v>88</v>
      </c>
      <c r="E26" s="172"/>
      <c r="F26" s="151" t="s">
        <v>231</v>
      </c>
      <c r="G26" s="271" t="s">
        <v>237</v>
      </c>
      <c r="H26" s="151">
        <f>E26*5</f>
        <v>0</v>
      </c>
      <c r="I26" s="5"/>
    </row>
    <row r="27" spans="1:9" ht="18" customHeight="1">
      <c r="A27" s="463"/>
      <c r="B27" s="481"/>
      <c r="C27" s="260" t="s">
        <v>98</v>
      </c>
      <c r="D27" s="260" t="s">
        <v>39</v>
      </c>
      <c r="E27" s="172"/>
      <c r="F27" s="151" t="s">
        <v>209</v>
      </c>
      <c r="G27" s="271" t="s">
        <v>238</v>
      </c>
      <c r="H27" s="151">
        <f>E27*5</f>
        <v>0</v>
      </c>
      <c r="I27" s="5"/>
    </row>
    <row r="28" spans="1:9" ht="18" customHeight="1">
      <c r="A28" s="463"/>
      <c r="B28" s="454" t="s">
        <v>99</v>
      </c>
      <c r="C28" s="260" t="s">
        <v>100</v>
      </c>
      <c r="D28" s="260" t="s">
        <v>101</v>
      </c>
      <c r="E28" s="172"/>
      <c r="F28" s="151" t="s">
        <v>232</v>
      </c>
      <c r="G28" s="271" t="s">
        <v>239</v>
      </c>
      <c r="H28" s="151">
        <f>E28*2</f>
        <v>0</v>
      </c>
      <c r="I28" s="460" t="s">
        <v>102</v>
      </c>
    </row>
    <row r="29" spans="1:9" ht="18" customHeight="1" thickBot="1">
      <c r="A29" s="486"/>
      <c r="B29" s="479"/>
      <c r="C29" s="260" t="s">
        <v>103</v>
      </c>
      <c r="D29" s="269" t="s">
        <v>101</v>
      </c>
      <c r="E29" s="197"/>
      <c r="F29" s="154" t="s">
        <v>232</v>
      </c>
      <c r="G29" s="274" t="s">
        <v>240</v>
      </c>
      <c r="H29" s="154">
        <f>E29</f>
        <v>0</v>
      </c>
      <c r="I29" s="461"/>
    </row>
    <row r="30" spans="1:9" ht="18" customHeight="1">
      <c r="A30" s="462" t="s">
        <v>104</v>
      </c>
      <c r="B30" s="477" t="s">
        <v>105</v>
      </c>
      <c r="C30" s="266" t="s">
        <v>1</v>
      </c>
      <c r="D30" s="266" t="s">
        <v>39</v>
      </c>
      <c r="E30" s="171"/>
      <c r="F30" s="153" t="s">
        <v>209</v>
      </c>
      <c r="G30" s="273" t="s">
        <v>241</v>
      </c>
      <c r="H30" s="153">
        <f>E30*5</f>
        <v>0</v>
      </c>
      <c r="I30" s="8" t="s">
        <v>106</v>
      </c>
    </row>
    <row r="31" spans="1:9" ht="18" customHeight="1">
      <c r="A31" s="463"/>
      <c r="B31" s="478"/>
      <c r="C31" s="260" t="s">
        <v>107</v>
      </c>
      <c r="D31" s="260" t="s">
        <v>108</v>
      </c>
      <c r="E31" s="172"/>
      <c r="F31" s="151" t="s">
        <v>232</v>
      </c>
      <c r="G31" s="271" t="s">
        <v>242</v>
      </c>
      <c r="H31" s="151">
        <f>E31*5</f>
        <v>0</v>
      </c>
      <c r="I31" s="5"/>
    </row>
    <row r="32" spans="1:9" ht="18" customHeight="1">
      <c r="A32" s="463"/>
      <c r="B32" s="478"/>
      <c r="C32" s="260" t="s">
        <v>109</v>
      </c>
      <c r="D32" s="260" t="s">
        <v>108</v>
      </c>
      <c r="E32" s="172"/>
      <c r="F32" s="151" t="s">
        <v>232</v>
      </c>
      <c r="G32" s="271" t="s">
        <v>243</v>
      </c>
      <c r="H32" s="151">
        <f>E32*10</f>
        <v>0</v>
      </c>
      <c r="I32" s="5"/>
    </row>
    <row r="33" spans="1:9" ht="18" customHeight="1">
      <c r="A33" s="463"/>
      <c r="B33" s="478"/>
      <c r="C33" s="261" t="s">
        <v>110</v>
      </c>
      <c r="D33" s="260" t="s">
        <v>96</v>
      </c>
      <c r="E33" s="172" t="s">
        <v>252</v>
      </c>
      <c r="F33" s="151"/>
      <c r="G33" s="271">
        <v>5</v>
      </c>
      <c r="H33" s="169">
        <f>IF(E33="○",G33,0)</f>
        <v>0</v>
      </c>
      <c r="I33" s="5"/>
    </row>
    <row r="34" spans="1:9" ht="18" customHeight="1">
      <c r="A34" s="463"/>
      <c r="B34" s="478"/>
      <c r="C34" s="261" t="s">
        <v>292</v>
      </c>
      <c r="D34" s="260" t="s">
        <v>39</v>
      </c>
      <c r="E34" s="253"/>
      <c r="F34" s="255"/>
      <c r="G34" s="256"/>
      <c r="H34" s="707" t="s">
        <v>304</v>
      </c>
      <c r="I34" s="7"/>
    </row>
    <row r="35" spans="1:9" ht="18" customHeight="1" thickBot="1">
      <c r="A35" s="463"/>
      <c r="B35" s="479"/>
      <c r="C35" s="260" t="s">
        <v>40</v>
      </c>
      <c r="D35" s="260" t="s">
        <v>39</v>
      </c>
      <c r="E35" s="172"/>
      <c r="F35" s="151"/>
      <c r="G35" s="275"/>
      <c r="H35" s="707" t="s">
        <v>304</v>
      </c>
      <c r="I35" s="6"/>
    </row>
    <row r="36" spans="1:9" ht="18" customHeight="1">
      <c r="A36" s="482" t="s">
        <v>111</v>
      </c>
      <c r="B36" s="483"/>
      <c r="C36" s="266" t="s">
        <v>112</v>
      </c>
      <c r="D36" s="266" t="s">
        <v>113</v>
      </c>
      <c r="E36" s="171"/>
      <c r="F36" s="153" t="s">
        <v>233</v>
      </c>
      <c r="G36" s="443" t="s">
        <v>244</v>
      </c>
      <c r="H36" s="168">
        <f>IF(E36=0,0,IF(E36&lt;10,10,IF(E36&lt;30,20,30)))</f>
        <v>0</v>
      </c>
      <c r="I36" s="4"/>
    </row>
    <row r="37" spans="1:9" ht="18" customHeight="1">
      <c r="A37" s="484"/>
      <c r="B37" s="485"/>
      <c r="C37" s="260" t="s">
        <v>114</v>
      </c>
      <c r="D37" s="260" t="s">
        <v>115</v>
      </c>
      <c r="E37" s="172"/>
      <c r="F37" s="151" t="s">
        <v>233</v>
      </c>
      <c r="G37" s="444"/>
      <c r="H37" s="169">
        <f>IF(E37=0,0,IF(E37&lt;10,10,IF(E37&lt;30,20,30)))</f>
        <v>0</v>
      </c>
      <c r="I37" s="5" t="s">
        <v>116</v>
      </c>
    </row>
    <row r="38" spans="1:9" ht="18" customHeight="1">
      <c r="A38" s="484"/>
      <c r="B38" s="485"/>
      <c r="C38" s="260" t="s">
        <v>117</v>
      </c>
      <c r="D38" s="260" t="s">
        <v>115</v>
      </c>
      <c r="E38" s="172"/>
      <c r="F38" s="151" t="s">
        <v>233</v>
      </c>
      <c r="G38" s="444"/>
      <c r="H38" s="169">
        <f>IF(E38=0,0,IF(E38&lt;10,10,IF(E38&lt;30,20,30)))</f>
        <v>0</v>
      </c>
      <c r="I38" s="5"/>
    </row>
    <row r="39" spans="1:9" ht="18" customHeight="1">
      <c r="A39" s="484"/>
      <c r="B39" s="485"/>
      <c r="C39" s="260" t="s">
        <v>293</v>
      </c>
      <c r="D39" s="260" t="s">
        <v>115</v>
      </c>
      <c r="E39" s="252"/>
      <c r="F39" s="276" t="s">
        <v>233</v>
      </c>
      <c r="G39" s="444"/>
      <c r="H39" s="169">
        <f>IF(E39=0,0,IF(E39&lt;10,10,IF(E39&lt;30,20,30)))</f>
        <v>0</v>
      </c>
      <c r="I39" s="5"/>
    </row>
    <row r="40" spans="1:9" ht="18" customHeight="1" thickBot="1">
      <c r="A40" s="484"/>
      <c r="B40" s="485"/>
      <c r="C40" s="260" t="s">
        <v>40</v>
      </c>
      <c r="D40" s="260" t="s">
        <v>115</v>
      </c>
      <c r="E40" s="196"/>
      <c r="F40" s="151" t="s">
        <v>233</v>
      </c>
      <c r="G40" s="445"/>
      <c r="H40" s="170">
        <f>IF(E40=0,0,IF(E40&lt;10,10,IF(E40&lt;30,20,30)))</f>
        <v>0</v>
      </c>
      <c r="I40" s="5"/>
    </row>
    <row r="41" spans="1:9" ht="18" customHeight="1">
      <c r="A41" s="437" t="s">
        <v>40</v>
      </c>
      <c r="B41" s="439" t="s">
        <v>41</v>
      </c>
      <c r="C41" s="441" t="s">
        <v>180</v>
      </c>
      <c r="D41" s="446"/>
      <c r="E41" s="447"/>
      <c r="F41" s="448"/>
      <c r="G41" s="448"/>
      <c r="H41" s="448"/>
      <c r="I41" s="449"/>
    </row>
    <row r="42" spans="1:9" ht="18" customHeight="1" thickBot="1">
      <c r="A42" s="438"/>
      <c r="B42" s="440"/>
      <c r="C42" s="442"/>
      <c r="D42" s="450"/>
      <c r="E42" s="451"/>
      <c r="F42" s="452"/>
      <c r="G42" s="452"/>
      <c r="H42" s="452"/>
      <c r="I42" s="453"/>
    </row>
    <row r="43" spans="1:7" ht="18" customHeight="1">
      <c r="A43" s="412" t="s">
        <v>191</v>
      </c>
      <c r="B43" s="226" t="s">
        <v>251</v>
      </c>
      <c r="C43" s="75" t="s">
        <v>141</v>
      </c>
      <c r="D43" s="76"/>
      <c r="E43" s="76"/>
      <c r="F43" s="77"/>
      <c r="G43" s="85"/>
    </row>
    <row r="44" spans="1:8" ht="18" customHeight="1" thickBot="1">
      <c r="A44" s="413"/>
      <c r="B44" s="415"/>
      <c r="C44" s="78" t="s">
        <v>142</v>
      </c>
      <c r="D44" s="79"/>
      <c r="E44" s="79"/>
      <c r="F44" s="80"/>
      <c r="G44" s="85"/>
      <c r="H44" s="1" t="s">
        <v>188</v>
      </c>
    </row>
    <row r="45" spans="1:8" ht="18" customHeight="1">
      <c r="A45" s="413"/>
      <c r="B45" s="415"/>
      <c r="C45" s="78" t="s">
        <v>143</v>
      </c>
      <c r="D45" s="79"/>
      <c r="E45" s="79"/>
      <c r="F45" s="80"/>
      <c r="G45" s="85"/>
      <c r="H45" s="427">
        <f>SUM(H5:H40)</f>
        <v>0</v>
      </c>
    </row>
    <row r="46" spans="1:8" ht="18" customHeight="1" thickBot="1">
      <c r="A46" s="413"/>
      <c r="B46" s="415"/>
      <c r="C46" s="78" t="s">
        <v>183</v>
      </c>
      <c r="D46" s="79"/>
      <c r="E46" s="79"/>
      <c r="F46" s="80"/>
      <c r="G46" s="85"/>
      <c r="H46" s="428"/>
    </row>
    <row r="47" spans="1:7" ht="18" customHeight="1" thickBot="1">
      <c r="A47" s="414"/>
      <c r="B47" s="416"/>
      <c r="C47" s="81" t="s">
        <v>145</v>
      </c>
      <c r="D47" s="82"/>
      <c r="E47" s="82"/>
      <c r="F47" s="83"/>
      <c r="G47" s="85"/>
    </row>
    <row r="48" spans="1:10" ht="18" customHeight="1" thickBot="1">
      <c r="A48" s="412" t="s">
        <v>274</v>
      </c>
      <c r="B48" s="226" t="s">
        <v>251</v>
      </c>
      <c r="C48" s="75" t="s">
        <v>246</v>
      </c>
      <c r="D48" s="76"/>
      <c r="E48" s="76"/>
      <c r="F48" s="77"/>
      <c r="G48" s="85"/>
      <c r="H48" s="1" t="s">
        <v>189</v>
      </c>
      <c r="J48" s="61"/>
    </row>
    <row r="49" spans="1:10" ht="18" customHeight="1">
      <c r="A49" s="413"/>
      <c r="B49" s="415"/>
      <c r="C49" s="78" t="s">
        <v>247</v>
      </c>
      <c r="D49" s="79"/>
      <c r="E49" s="79"/>
      <c r="F49" s="80"/>
      <c r="G49" s="85"/>
      <c r="H49" s="429">
        <f>SUM('５項目総計'!C10)</f>
        <v>0</v>
      </c>
      <c r="I49" s="1" t="s">
        <v>283</v>
      </c>
      <c r="J49" s="61"/>
    </row>
    <row r="50" spans="1:9" ht="18" customHeight="1" thickBot="1">
      <c r="A50" s="413"/>
      <c r="B50" s="415"/>
      <c r="C50" s="78" t="s">
        <v>248</v>
      </c>
      <c r="D50" s="79"/>
      <c r="E50" s="79"/>
      <c r="F50" s="80"/>
      <c r="G50" s="85"/>
      <c r="H50" s="430"/>
      <c r="I50" s="395" t="s">
        <v>284</v>
      </c>
    </row>
    <row r="51" spans="1:9" ht="18" customHeight="1">
      <c r="A51" s="413"/>
      <c r="B51" s="415"/>
      <c r="C51" s="78" t="s">
        <v>249</v>
      </c>
      <c r="D51" s="79"/>
      <c r="E51" s="79"/>
      <c r="F51" s="80"/>
      <c r="G51" s="85"/>
      <c r="I51" s="395"/>
    </row>
    <row r="52" spans="1:7" ht="18" customHeight="1" thickBot="1">
      <c r="A52" s="414"/>
      <c r="B52" s="416"/>
      <c r="C52" s="81" t="s">
        <v>250</v>
      </c>
      <c r="D52" s="82"/>
      <c r="E52" s="82"/>
      <c r="F52" s="83"/>
      <c r="G52" s="85"/>
    </row>
  </sheetData>
  <sheetProtection/>
  <mergeCells count="33">
    <mergeCell ref="B30:B35"/>
    <mergeCell ref="B18:B27"/>
    <mergeCell ref="B28:B29"/>
    <mergeCell ref="A36:B40"/>
    <mergeCell ref="A43:A47"/>
    <mergeCell ref="B44:B47"/>
    <mergeCell ref="A18:A29"/>
    <mergeCell ref="B14:B16"/>
    <mergeCell ref="B5:B8"/>
    <mergeCell ref="I5:I8"/>
    <mergeCell ref="G5:G8"/>
    <mergeCell ref="G9:G13"/>
    <mergeCell ref="A5:A17"/>
    <mergeCell ref="D3:F4"/>
    <mergeCell ref="A41:A42"/>
    <mergeCell ref="B41:B42"/>
    <mergeCell ref="C41:C42"/>
    <mergeCell ref="G36:G40"/>
    <mergeCell ref="D41:I42"/>
    <mergeCell ref="B9:B13"/>
    <mergeCell ref="I9:I13"/>
    <mergeCell ref="I28:I29"/>
    <mergeCell ref="A30:A35"/>
    <mergeCell ref="A48:A52"/>
    <mergeCell ref="B49:B52"/>
    <mergeCell ref="G3:G4"/>
    <mergeCell ref="I50:I51"/>
    <mergeCell ref="H45:H46"/>
    <mergeCell ref="H49:H50"/>
    <mergeCell ref="A3:B4"/>
    <mergeCell ref="C3:C4"/>
    <mergeCell ref="I3:I4"/>
    <mergeCell ref="H3:H4"/>
  </mergeCells>
  <dataValidations count="1">
    <dataValidation type="list" allowBlank="1" showInputMessage="1" showErrorMessage="1" sqref="E18:E25 E33:E34">
      <formula1>"　　　,○"</formula1>
    </dataValidation>
  </dataValidations>
  <printOptions horizontalCentered="1" verticalCentered="1"/>
  <pageMargins left="0.7" right="0.7" top="0.75" bottom="0.75" header="0.3" footer="0.3"/>
  <pageSetup fitToHeight="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G53" sqref="G53"/>
    </sheetView>
  </sheetViews>
  <sheetFormatPr defaultColWidth="12.875" defaultRowHeight="13.5"/>
  <cols>
    <col min="1" max="2" width="12.875" style="1" customWidth="1"/>
    <col min="3" max="3" width="27.25390625" style="1" bestFit="1" customWidth="1"/>
    <col min="4" max="6" width="15.75390625" style="1" customWidth="1"/>
    <col min="7" max="7" width="16.875" style="1" customWidth="1"/>
    <col min="8" max="12" width="12.875" style="1" customWidth="1"/>
    <col min="13" max="13" width="6.25390625" style="1" customWidth="1"/>
    <col min="14" max="16384" width="12.875" style="1" customWidth="1"/>
  </cols>
  <sheetData>
    <row r="1" spans="1:7" ht="19.5" customHeight="1">
      <c r="A1" s="3" t="s">
        <v>256</v>
      </c>
      <c r="G1" s="1" t="s">
        <v>257</v>
      </c>
    </row>
    <row r="2" ht="14.25" thickBot="1"/>
    <row r="3" spans="1:10" ht="18" customHeight="1">
      <c r="A3" s="381" t="s">
        <v>258</v>
      </c>
      <c r="B3" s="545"/>
      <c r="C3" s="385" t="s">
        <v>8</v>
      </c>
      <c r="D3" s="433" t="s">
        <v>176</v>
      </c>
      <c r="E3" s="434"/>
      <c r="F3" s="434"/>
      <c r="G3" s="434"/>
      <c r="H3" s="381" t="s">
        <v>74</v>
      </c>
      <c r="I3" s="537"/>
      <c r="J3" s="538"/>
    </row>
    <row r="4" spans="1:10" ht="18" customHeight="1" thickBot="1">
      <c r="A4" s="546"/>
      <c r="B4" s="547"/>
      <c r="C4" s="386"/>
      <c r="D4" s="377"/>
      <c r="E4" s="435"/>
      <c r="F4" s="435"/>
      <c r="G4" s="435"/>
      <c r="H4" s="383"/>
      <c r="I4" s="539"/>
      <c r="J4" s="540"/>
    </row>
    <row r="5" spans="1:10" ht="18" customHeight="1" thickTop="1">
      <c r="A5" s="527" t="s">
        <v>28</v>
      </c>
      <c r="B5" s="528"/>
      <c r="C5" s="138" t="s">
        <v>259</v>
      </c>
      <c r="D5" s="47" t="s">
        <v>260</v>
      </c>
      <c r="E5" s="568"/>
      <c r="F5" s="569"/>
      <c r="G5" s="569"/>
      <c r="H5" s="541"/>
      <c r="I5" s="542"/>
      <c r="J5" s="543"/>
    </row>
    <row r="6" spans="1:10" ht="18" customHeight="1">
      <c r="A6" s="529"/>
      <c r="B6" s="530"/>
      <c r="C6" s="86" t="s">
        <v>261</v>
      </c>
      <c r="D6" s="49" t="s">
        <v>262</v>
      </c>
      <c r="E6" s="570"/>
      <c r="F6" s="571"/>
      <c r="G6" s="571"/>
      <c r="H6" s="507"/>
      <c r="I6" s="508"/>
      <c r="J6" s="509"/>
    </row>
    <row r="7" spans="1:10" ht="18" customHeight="1">
      <c r="A7" s="529"/>
      <c r="B7" s="530"/>
      <c r="C7" s="1" t="s">
        <v>263</v>
      </c>
      <c r="D7" s="17" t="s">
        <v>264</v>
      </c>
      <c r="E7" s="570"/>
      <c r="F7" s="571"/>
      <c r="G7" s="571"/>
      <c r="H7" s="507"/>
      <c r="I7" s="508"/>
      <c r="J7" s="509"/>
    </row>
    <row r="8" spans="1:10" ht="18" customHeight="1">
      <c r="A8" s="529"/>
      <c r="B8" s="530"/>
      <c r="C8" s="46" t="s">
        <v>119</v>
      </c>
      <c r="D8" s="46" t="s">
        <v>120</v>
      </c>
      <c r="E8" s="570"/>
      <c r="F8" s="571"/>
      <c r="G8" s="571"/>
      <c r="H8" s="507"/>
      <c r="I8" s="508"/>
      <c r="J8" s="509"/>
    </row>
    <row r="9" spans="1:10" ht="18" customHeight="1">
      <c r="A9" s="529"/>
      <c r="B9" s="530"/>
      <c r="C9" s="46" t="s">
        <v>29</v>
      </c>
      <c r="D9" s="137" t="s">
        <v>121</v>
      </c>
      <c r="E9" s="570"/>
      <c r="F9" s="571"/>
      <c r="G9" s="571"/>
      <c r="H9" s="507"/>
      <c r="I9" s="508"/>
      <c r="J9" s="509"/>
    </row>
    <row r="10" spans="1:10" ht="18" customHeight="1">
      <c r="A10" s="529"/>
      <c r="B10" s="530"/>
      <c r="C10" s="137" t="s">
        <v>30</v>
      </c>
      <c r="D10" s="137" t="s">
        <v>121</v>
      </c>
      <c r="E10" s="570"/>
      <c r="F10" s="571"/>
      <c r="G10" s="571"/>
      <c r="H10" s="507"/>
      <c r="I10" s="508"/>
      <c r="J10" s="509"/>
    </row>
    <row r="11" spans="1:10" ht="18" customHeight="1">
      <c r="A11" s="529"/>
      <c r="B11" s="530"/>
      <c r="C11" s="46" t="s">
        <v>122</v>
      </c>
      <c r="D11" s="137" t="s">
        <v>121</v>
      </c>
      <c r="E11" s="570"/>
      <c r="F11" s="571"/>
      <c r="G11" s="571"/>
      <c r="H11" s="507"/>
      <c r="I11" s="508"/>
      <c r="J11" s="509"/>
    </row>
    <row r="12" spans="1:10" ht="18" customHeight="1">
      <c r="A12" s="529"/>
      <c r="B12" s="530"/>
      <c r="C12" s="46" t="s">
        <v>123</v>
      </c>
      <c r="D12" s="46" t="s">
        <v>124</v>
      </c>
      <c r="E12" s="198"/>
      <c r="F12" s="87" t="s">
        <v>125</v>
      </c>
      <c r="G12" s="201"/>
      <c r="H12" s="507"/>
      <c r="I12" s="508"/>
      <c r="J12" s="509"/>
    </row>
    <row r="13" spans="1:10" ht="18" customHeight="1">
      <c r="A13" s="529"/>
      <c r="B13" s="530"/>
      <c r="C13" s="525" t="s">
        <v>126</v>
      </c>
      <c r="D13" s="548" t="s">
        <v>124</v>
      </c>
      <c r="E13" s="183"/>
      <c r="F13" s="549" t="s">
        <v>125</v>
      </c>
      <c r="G13" s="523"/>
      <c r="H13" s="507"/>
      <c r="I13" s="508"/>
      <c r="J13" s="509"/>
    </row>
    <row r="14" spans="1:10" ht="18" customHeight="1">
      <c r="A14" s="529"/>
      <c r="B14" s="530"/>
      <c r="C14" s="566"/>
      <c r="D14" s="544"/>
      <c r="E14" s="185"/>
      <c r="F14" s="550"/>
      <c r="G14" s="524"/>
      <c r="H14" s="507"/>
      <c r="I14" s="508"/>
      <c r="J14" s="509"/>
    </row>
    <row r="15" spans="1:10" ht="18" customHeight="1">
      <c r="A15" s="529"/>
      <c r="B15" s="530"/>
      <c r="C15" s="46" t="s">
        <v>127</v>
      </c>
      <c r="D15" s="46" t="s">
        <v>124</v>
      </c>
      <c r="E15" s="198"/>
      <c r="F15" s="87" t="s">
        <v>125</v>
      </c>
      <c r="G15" s="201"/>
      <c r="H15" s="507"/>
      <c r="I15" s="508"/>
      <c r="J15" s="509"/>
    </row>
    <row r="16" spans="1:10" ht="18" customHeight="1">
      <c r="A16" s="529"/>
      <c r="B16" s="530"/>
      <c r="C16" s="525" t="s">
        <v>128</v>
      </c>
      <c r="D16" s="525" t="s">
        <v>124</v>
      </c>
      <c r="E16" s="199"/>
      <c r="F16" s="549" t="s">
        <v>125</v>
      </c>
      <c r="G16" s="523"/>
      <c r="H16" s="507"/>
      <c r="I16" s="508"/>
      <c r="J16" s="509"/>
    </row>
    <row r="17" spans="1:10" ht="18" customHeight="1" thickBot="1">
      <c r="A17" s="529"/>
      <c r="B17" s="530"/>
      <c r="C17" s="375"/>
      <c r="D17" s="375"/>
      <c r="E17" s="200"/>
      <c r="F17" s="551"/>
      <c r="G17" s="526"/>
      <c r="H17" s="514"/>
      <c r="I17" s="515"/>
      <c r="J17" s="516"/>
    </row>
    <row r="18" spans="1:10" ht="18" customHeight="1">
      <c r="A18" s="531" t="s">
        <v>31</v>
      </c>
      <c r="B18" s="532"/>
      <c r="C18" s="48" t="s">
        <v>32</v>
      </c>
      <c r="D18" s="48" t="s">
        <v>39</v>
      </c>
      <c r="E18" s="202"/>
      <c r="F18" s="140" t="s">
        <v>129</v>
      </c>
      <c r="G18" s="202"/>
      <c r="H18" s="504" t="s">
        <v>130</v>
      </c>
      <c r="I18" s="505"/>
      <c r="J18" s="506"/>
    </row>
    <row r="19" spans="1:10" ht="18" customHeight="1">
      <c r="A19" s="533"/>
      <c r="B19" s="534"/>
      <c r="C19" s="46" t="s">
        <v>131</v>
      </c>
      <c r="D19" s="49" t="s">
        <v>39</v>
      </c>
      <c r="E19" s="203"/>
      <c r="F19" s="50" t="s">
        <v>129</v>
      </c>
      <c r="G19" s="203"/>
      <c r="H19" s="498" t="s">
        <v>132</v>
      </c>
      <c r="I19" s="499"/>
      <c r="J19" s="500"/>
    </row>
    <row r="20" spans="1:10" ht="18" customHeight="1">
      <c r="A20" s="533"/>
      <c r="B20" s="534"/>
      <c r="C20" s="525" t="s">
        <v>33</v>
      </c>
      <c r="D20" s="137" t="s">
        <v>34</v>
      </c>
      <c r="E20" s="183"/>
      <c r="F20" s="139" t="s">
        <v>35</v>
      </c>
      <c r="G20" s="183"/>
      <c r="H20" s="517"/>
      <c r="I20" s="518"/>
      <c r="J20" s="519"/>
    </row>
    <row r="21" spans="1:10" ht="18" customHeight="1">
      <c r="A21" s="533"/>
      <c r="B21" s="534"/>
      <c r="C21" s="576"/>
      <c r="D21" s="180"/>
      <c r="E21" s="181"/>
      <c r="F21" s="181"/>
      <c r="G21" s="181"/>
      <c r="H21" s="520"/>
      <c r="I21" s="521"/>
      <c r="J21" s="522"/>
    </row>
    <row r="22" spans="1:10" ht="18" customHeight="1">
      <c r="A22" s="533"/>
      <c r="B22" s="534"/>
      <c r="C22" s="577"/>
      <c r="D22" s="182"/>
      <c r="E22" s="179"/>
      <c r="F22" s="179"/>
      <c r="G22" s="179"/>
      <c r="H22" s="495"/>
      <c r="I22" s="496"/>
      <c r="J22" s="497"/>
    </row>
    <row r="23" spans="1:10" ht="21" customHeight="1">
      <c r="A23" s="533"/>
      <c r="B23" s="534"/>
      <c r="C23" s="572" t="s">
        <v>133</v>
      </c>
      <c r="D23" s="548" t="s">
        <v>134</v>
      </c>
      <c r="E23" s="183"/>
      <c r="F23" s="552" t="s">
        <v>35</v>
      </c>
      <c r="G23" s="554"/>
      <c r="H23" s="498"/>
      <c r="I23" s="499"/>
      <c r="J23" s="500"/>
    </row>
    <row r="24" spans="1:10" ht="21" customHeight="1" thickBot="1">
      <c r="A24" s="535"/>
      <c r="B24" s="536"/>
      <c r="C24" s="375"/>
      <c r="D24" s="573"/>
      <c r="E24" s="184"/>
      <c r="F24" s="553"/>
      <c r="G24" s="574"/>
      <c r="H24" s="501"/>
      <c r="I24" s="502"/>
      <c r="J24" s="503"/>
    </row>
    <row r="25" spans="1:10" ht="18" customHeight="1">
      <c r="A25" s="531" t="s">
        <v>36</v>
      </c>
      <c r="B25" s="532"/>
      <c r="C25" s="48" t="s">
        <v>37</v>
      </c>
      <c r="D25" s="48" t="s">
        <v>88</v>
      </c>
      <c r="E25" s="202"/>
      <c r="F25" s="140" t="s">
        <v>135</v>
      </c>
      <c r="G25" s="202"/>
      <c r="H25" s="504" t="s">
        <v>136</v>
      </c>
      <c r="I25" s="505"/>
      <c r="J25" s="506"/>
    </row>
    <row r="26" spans="1:10" ht="18" customHeight="1">
      <c r="A26" s="533"/>
      <c r="B26" s="534"/>
      <c r="C26" s="46" t="s">
        <v>38</v>
      </c>
      <c r="D26" s="46" t="s">
        <v>88</v>
      </c>
      <c r="E26" s="198"/>
      <c r="F26" s="138" t="s">
        <v>135</v>
      </c>
      <c r="G26" s="198"/>
      <c r="H26" s="507" t="s">
        <v>136</v>
      </c>
      <c r="I26" s="508"/>
      <c r="J26" s="509"/>
    </row>
    <row r="27" spans="1:10" ht="18" customHeight="1">
      <c r="A27" s="533"/>
      <c r="B27" s="534"/>
      <c r="C27" s="525" t="s">
        <v>137</v>
      </c>
      <c r="D27" s="548" t="s">
        <v>134</v>
      </c>
      <c r="E27" s="183"/>
      <c r="F27" s="552" t="s">
        <v>138</v>
      </c>
      <c r="G27" s="554"/>
      <c r="H27" s="498"/>
      <c r="I27" s="499"/>
      <c r="J27" s="500"/>
    </row>
    <row r="28" spans="1:10" ht="18" customHeight="1">
      <c r="A28" s="533"/>
      <c r="B28" s="534"/>
      <c r="C28" s="544"/>
      <c r="D28" s="544"/>
      <c r="E28" s="185"/>
      <c r="F28" s="567"/>
      <c r="G28" s="575"/>
      <c r="H28" s="510"/>
      <c r="I28" s="511"/>
      <c r="J28" s="512"/>
    </row>
    <row r="29" spans="1:10" ht="18" customHeight="1">
      <c r="A29" s="533"/>
      <c r="B29" s="534"/>
      <c r="C29" s="525" t="s">
        <v>139</v>
      </c>
      <c r="D29" s="548" t="s">
        <v>121</v>
      </c>
      <c r="E29" s="554"/>
      <c r="F29" s="555"/>
      <c r="G29" s="556"/>
      <c r="H29" s="513"/>
      <c r="I29" s="499"/>
      <c r="J29" s="500"/>
    </row>
    <row r="30" spans="1:10" ht="18" customHeight="1" thickBot="1">
      <c r="A30" s="535"/>
      <c r="B30" s="536"/>
      <c r="C30" s="375"/>
      <c r="D30" s="573"/>
      <c r="E30" s="557"/>
      <c r="F30" s="558"/>
      <c r="G30" s="559"/>
      <c r="H30" s="501"/>
      <c r="I30" s="502"/>
      <c r="J30" s="503"/>
    </row>
    <row r="31" spans="1:10" ht="18" customHeight="1">
      <c r="A31" s="560" t="s">
        <v>40</v>
      </c>
      <c r="B31" s="562" t="s">
        <v>41</v>
      </c>
      <c r="C31" s="564" t="s">
        <v>180</v>
      </c>
      <c r="D31" s="489"/>
      <c r="E31" s="490"/>
      <c r="F31" s="490"/>
      <c r="G31" s="490"/>
      <c r="H31" s="490"/>
      <c r="I31" s="490"/>
      <c r="J31" s="491"/>
    </row>
    <row r="32" spans="1:10" ht="18" customHeight="1" thickBot="1">
      <c r="A32" s="561"/>
      <c r="B32" s="563"/>
      <c r="C32" s="565"/>
      <c r="D32" s="492"/>
      <c r="E32" s="493"/>
      <c r="F32" s="493"/>
      <c r="G32" s="493"/>
      <c r="H32" s="493"/>
      <c r="I32" s="493"/>
      <c r="J32" s="494"/>
    </row>
    <row r="33" spans="1:9" ht="18" customHeight="1">
      <c r="A33" s="412" t="s">
        <v>140</v>
      </c>
      <c r="B33" s="226" t="s">
        <v>251</v>
      </c>
      <c r="C33" s="51" t="s">
        <v>141</v>
      </c>
      <c r="D33" s="73"/>
      <c r="E33" s="73"/>
      <c r="F33" s="73"/>
      <c r="G33" s="214"/>
      <c r="H33" s="215"/>
      <c r="I33" s="216"/>
    </row>
    <row r="34" spans="1:9" ht="18" customHeight="1" thickBot="1">
      <c r="A34" s="413"/>
      <c r="B34" s="415"/>
      <c r="C34" s="54" t="s">
        <v>142</v>
      </c>
      <c r="D34" s="55"/>
      <c r="E34" s="55"/>
      <c r="F34" s="55"/>
      <c r="G34" s="217"/>
      <c r="H34" s="88"/>
      <c r="I34" s="1" t="s">
        <v>190</v>
      </c>
    </row>
    <row r="35" spans="1:10" ht="18" customHeight="1">
      <c r="A35" s="413"/>
      <c r="B35" s="415"/>
      <c r="C35" s="54" t="s">
        <v>143</v>
      </c>
      <c r="D35" s="55"/>
      <c r="E35" s="55"/>
      <c r="F35" s="55"/>
      <c r="G35" s="217"/>
      <c r="H35" s="88"/>
      <c r="I35" s="429">
        <f>SUM('５項目総計'!D10)</f>
        <v>0</v>
      </c>
      <c r="J35" s="1" t="s">
        <v>265</v>
      </c>
    </row>
    <row r="36" spans="1:12" ht="18" customHeight="1" thickBot="1">
      <c r="A36" s="413"/>
      <c r="B36" s="415"/>
      <c r="C36" s="54" t="s">
        <v>144</v>
      </c>
      <c r="D36" s="55"/>
      <c r="E36" s="55"/>
      <c r="F36" s="55"/>
      <c r="G36" s="217"/>
      <c r="H36" s="88"/>
      <c r="I36" s="430"/>
      <c r="J36" s="395" t="s">
        <v>266</v>
      </c>
      <c r="K36" s="395"/>
      <c r="L36" s="395"/>
    </row>
    <row r="37" spans="1:12" ht="18" customHeight="1" thickBot="1">
      <c r="A37" s="414"/>
      <c r="B37" s="416"/>
      <c r="C37" s="57" t="s">
        <v>145</v>
      </c>
      <c r="D37" s="58"/>
      <c r="E37" s="58"/>
      <c r="F37" s="58"/>
      <c r="G37" s="218"/>
      <c r="H37" s="88"/>
      <c r="I37" s="88"/>
      <c r="J37" s="395"/>
      <c r="K37" s="395"/>
      <c r="L37" s="395"/>
    </row>
    <row r="38" spans="1:12" ht="18" customHeight="1" thickBot="1">
      <c r="A38" s="135"/>
      <c r="B38" s="136"/>
      <c r="C38" s="219"/>
      <c r="D38" s="88"/>
      <c r="E38" s="88"/>
      <c r="F38" s="88"/>
      <c r="G38" s="220" t="s">
        <v>271</v>
      </c>
      <c r="H38" s="217"/>
      <c r="I38" s="88"/>
      <c r="J38" s="395"/>
      <c r="K38" s="395"/>
      <c r="L38" s="395"/>
    </row>
    <row r="39" spans="1:12" ht="18" customHeight="1">
      <c r="A39" s="412" t="s">
        <v>275</v>
      </c>
      <c r="B39" s="226" t="s">
        <v>251</v>
      </c>
      <c r="C39" s="51" t="s">
        <v>246</v>
      </c>
      <c r="D39" s="52"/>
      <c r="E39" s="52"/>
      <c r="F39" s="52"/>
      <c r="G39" s="221">
        <v>100</v>
      </c>
      <c r="H39" s="217"/>
      <c r="I39" s="216"/>
      <c r="J39" s="88"/>
      <c r="K39" s="61"/>
      <c r="L39" s="61"/>
    </row>
    <row r="40" spans="1:12" ht="18" customHeight="1">
      <c r="A40" s="413"/>
      <c r="B40" s="415"/>
      <c r="C40" s="54" t="s">
        <v>247</v>
      </c>
      <c r="D40" s="55"/>
      <c r="E40" s="55"/>
      <c r="F40" s="55"/>
      <c r="G40" s="222">
        <v>80</v>
      </c>
      <c r="H40" s="217"/>
      <c r="I40" s="395" t="s">
        <v>272</v>
      </c>
      <c r="J40" s="395"/>
      <c r="K40" s="395"/>
      <c r="L40" s="395"/>
    </row>
    <row r="41" spans="1:12" ht="18" customHeight="1" thickBot="1">
      <c r="A41" s="413"/>
      <c r="B41" s="415"/>
      <c r="C41" s="54" t="s">
        <v>248</v>
      </c>
      <c r="D41" s="55"/>
      <c r="E41" s="55"/>
      <c r="F41" s="55"/>
      <c r="G41" s="222">
        <v>60</v>
      </c>
      <c r="H41" s="217"/>
      <c r="I41" s="395"/>
      <c r="J41" s="395"/>
      <c r="K41" s="395"/>
      <c r="L41" s="395"/>
    </row>
    <row r="42" spans="1:11" ht="18" customHeight="1">
      <c r="A42" s="413"/>
      <c r="B42" s="415"/>
      <c r="C42" s="54" t="s">
        <v>249</v>
      </c>
      <c r="D42" s="55"/>
      <c r="E42" s="55"/>
      <c r="F42" s="55"/>
      <c r="G42" s="222">
        <v>40</v>
      </c>
      <c r="H42" s="217"/>
      <c r="I42" s="223" t="s">
        <v>267</v>
      </c>
      <c r="J42" s="387" t="s">
        <v>268</v>
      </c>
      <c r="K42" s="389"/>
    </row>
    <row r="43" spans="1:11" ht="18" customHeight="1" thickBot="1">
      <c r="A43" s="414"/>
      <c r="B43" s="243">
        <f>IF(B40=5,100,IF(B40=4,80,IF(B40=3,60,IF(B40=2,40,IF(B40=1,20,0)))))</f>
        <v>0</v>
      </c>
      <c r="C43" s="57" t="s">
        <v>250</v>
      </c>
      <c r="D43" s="58"/>
      <c r="E43" s="58"/>
      <c r="F43" s="58"/>
      <c r="G43" s="224">
        <v>20</v>
      </c>
      <c r="H43" s="217"/>
      <c r="I43" s="225" t="s">
        <v>269</v>
      </c>
      <c r="J43" s="487" t="s">
        <v>270</v>
      </c>
      <c r="K43" s="488"/>
    </row>
  </sheetData>
  <sheetProtection/>
  <mergeCells count="70">
    <mergeCell ref="E10:G10"/>
    <mergeCell ref="E11:G11"/>
    <mergeCell ref="C29:C30"/>
    <mergeCell ref="C23:C24"/>
    <mergeCell ref="D23:D24"/>
    <mergeCell ref="G23:G24"/>
    <mergeCell ref="D27:D28"/>
    <mergeCell ref="G27:G28"/>
    <mergeCell ref="D29:D30"/>
    <mergeCell ref="C20:C22"/>
    <mergeCell ref="I35:I36"/>
    <mergeCell ref="J36:L38"/>
    <mergeCell ref="I40:L41"/>
    <mergeCell ref="D3:G4"/>
    <mergeCell ref="F27:F28"/>
    <mergeCell ref="E5:G5"/>
    <mergeCell ref="E6:G6"/>
    <mergeCell ref="E7:G7"/>
    <mergeCell ref="E8:G8"/>
    <mergeCell ref="E9:G9"/>
    <mergeCell ref="F13:F14"/>
    <mergeCell ref="F16:F17"/>
    <mergeCell ref="F23:F24"/>
    <mergeCell ref="E29:G30"/>
    <mergeCell ref="A25:B30"/>
    <mergeCell ref="A31:A32"/>
    <mergeCell ref="B31:B32"/>
    <mergeCell ref="C31:C32"/>
    <mergeCell ref="C13:C14"/>
    <mergeCell ref="C16:C17"/>
    <mergeCell ref="C27:C28"/>
    <mergeCell ref="A33:A37"/>
    <mergeCell ref="B34:B37"/>
    <mergeCell ref="A3:B4"/>
    <mergeCell ref="C3:C4"/>
    <mergeCell ref="D13:D14"/>
    <mergeCell ref="G13:G14"/>
    <mergeCell ref="D16:D17"/>
    <mergeCell ref="G16:G17"/>
    <mergeCell ref="A5:B17"/>
    <mergeCell ref="A18:B24"/>
    <mergeCell ref="H3:J4"/>
    <mergeCell ref="H5:J5"/>
    <mergeCell ref="H6:J6"/>
    <mergeCell ref="H7:J7"/>
    <mergeCell ref="H8:J8"/>
    <mergeCell ref="H9:J9"/>
    <mergeCell ref="H10:J10"/>
    <mergeCell ref="H11:J11"/>
    <mergeCell ref="H12:J12"/>
    <mergeCell ref="H13:J13"/>
    <mergeCell ref="H14:J14"/>
    <mergeCell ref="H15:J15"/>
    <mergeCell ref="H29:J30"/>
    <mergeCell ref="H16:J16"/>
    <mergeCell ref="H17:J17"/>
    <mergeCell ref="H18:J18"/>
    <mergeCell ref="H19:J19"/>
    <mergeCell ref="H20:J20"/>
    <mergeCell ref="H21:J21"/>
    <mergeCell ref="J42:K42"/>
    <mergeCell ref="J43:K43"/>
    <mergeCell ref="A39:A43"/>
    <mergeCell ref="D31:J32"/>
    <mergeCell ref="B40:B42"/>
    <mergeCell ref="H22:J22"/>
    <mergeCell ref="H23:J24"/>
    <mergeCell ref="H25:J25"/>
    <mergeCell ref="H26:J26"/>
    <mergeCell ref="H27:J28"/>
  </mergeCells>
  <printOptions horizontalCentered="1" verticalCentered="1"/>
  <pageMargins left="0.7" right="0.7" top="0.75" bottom="0.75" header="0.3" footer="0.3"/>
  <pageSetup fitToHeight="1" fitToWidth="1" horizontalDpi="600" verticalDpi="600" orientation="landscape" paperSize="10" scale="69" r:id="rId1"/>
</worksheet>
</file>

<file path=xl/worksheets/sheet5.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J5" sqref="J5"/>
    </sheetView>
  </sheetViews>
  <sheetFormatPr defaultColWidth="12.875" defaultRowHeight="13.5"/>
  <cols>
    <col min="1" max="2" width="12.875" style="1" customWidth="1"/>
    <col min="3" max="3" width="27.25390625" style="1" bestFit="1" customWidth="1"/>
    <col min="4" max="4" width="7.25390625" style="1" customWidth="1"/>
    <col min="5" max="5" width="5.75390625" style="1" customWidth="1"/>
    <col min="6" max="6" width="3.875" style="1" customWidth="1"/>
    <col min="7" max="7" width="24.875" style="1" customWidth="1"/>
    <col min="8" max="8" width="20.125" style="1" customWidth="1"/>
    <col min="9" max="9" width="9.75390625" style="1" customWidth="1"/>
    <col min="10" max="10" width="10.00390625" style="1" customWidth="1"/>
    <col min="11" max="11" width="25.75390625" style="1" customWidth="1"/>
    <col min="12" max="16384" width="12.875" style="1" customWidth="1"/>
  </cols>
  <sheetData>
    <row r="1" spans="1:11" ht="19.5" customHeight="1">
      <c r="A1" s="3" t="s">
        <v>281</v>
      </c>
      <c r="H1" s="61"/>
      <c r="I1" s="61"/>
      <c r="J1" s="61"/>
      <c r="K1" s="61"/>
    </row>
    <row r="2" spans="8:11" ht="14.25" thickBot="1">
      <c r="H2" s="61"/>
      <c r="I2" s="61"/>
      <c r="J2" s="61"/>
      <c r="K2" s="61"/>
    </row>
    <row r="3" spans="1:11" ht="18" customHeight="1">
      <c r="A3" s="381" t="s">
        <v>73</v>
      </c>
      <c r="B3" s="545"/>
      <c r="C3" s="385" t="s">
        <v>8</v>
      </c>
      <c r="D3" s="107"/>
      <c r="E3" s="434" t="s">
        <v>210</v>
      </c>
      <c r="F3" s="434"/>
      <c r="G3" s="388"/>
      <c r="H3" s="388"/>
      <c r="I3" s="427" t="s">
        <v>216</v>
      </c>
      <c r="J3" s="603" t="s">
        <v>192</v>
      </c>
      <c r="K3" s="355" t="s">
        <v>74</v>
      </c>
    </row>
    <row r="4" spans="1:11" ht="18" customHeight="1" thickBot="1">
      <c r="A4" s="546"/>
      <c r="B4" s="547"/>
      <c r="C4" s="386"/>
      <c r="D4" s="596" t="s">
        <v>193</v>
      </c>
      <c r="E4" s="597"/>
      <c r="F4" s="598"/>
      <c r="G4" s="605" t="s">
        <v>39</v>
      </c>
      <c r="H4" s="606"/>
      <c r="I4" s="602"/>
      <c r="J4" s="604"/>
      <c r="K4" s="362"/>
    </row>
    <row r="5" spans="1:11" ht="22.5" customHeight="1" thickTop="1">
      <c r="A5" s="584" t="s">
        <v>146</v>
      </c>
      <c r="B5" s="585"/>
      <c r="C5" s="578" t="s">
        <v>147</v>
      </c>
      <c r="D5" s="109" t="s">
        <v>211</v>
      </c>
      <c r="E5" s="204"/>
      <c r="F5" s="144" t="s">
        <v>213</v>
      </c>
      <c r="G5" s="607"/>
      <c r="H5" s="608"/>
      <c r="I5" s="143">
        <v>5</v>
      </c>
      <c r="J5" s="147">
        <f>E5*I5</f>
        <v>0</v>
      </c>
      <c r="K5" s="582" t="s">
        <v>217</v>
      </c>
    </row>
    <row r="6" spans="1:11" ht="21" customHeight="1">
      <c r="A6" s="586"/>
      <c r="B6" s="587"/>
      <c r="C6" s="579"/>
      <c r="D6" s="14" t="s">
        <v>212</v>
      </c>
      <c r="E6" s="205"/>
      <c r="F6" s="131" t="s">
        <v>213</v>
      </c>
      <c r="G6" s="591"/>
      <c r="H6" s="592"/>
      <c r="I6" s="141">
        <v>1</v>
      </c>
      <c r="J6" s="148">
        <f>E6*I6</f>
        <v>0</v>
      </c>
      <c r="K6" s="583"/>
    </row>
    <row r="7" spans="1:11" ht="54">
      <c r="A7" s="588"/>
      <c r="B7" s="587"/>
      <c r="C7" s="22" t="s">
        <v>148</v>
      </c>
      <c r="D7" s="580"/>
      <c r="E7" s="581"/>
      <c r="F7" s="129" t="s">
        <v>213</v>
      </c>
      <c r="G7" s="591"/>
      <c r="H7" s="592"/>
      <c r="I7" s="93">
        <v>1</v>
      </c>
      <c r="J7" s="92">
        <f>D7*I7</f>
        <v>0</v>
      </c>
      <c r="K7" s="62" t="s">
        <v>218</v>
      </c>
    </row>
    <row r="8" spans="1:11" ht="27">
      <c r="A8" s="588"/>
      <c r="B8" s="587"/>
      <c r="C8" s="16" t="s">
        <v>149</v>
      </c>
      <c r="D8" s="580"/>
      <c r="E8" s="581"/>
      <c r="F8" s="129" t="s">
        <v>213</v>
      </c>
      <c r="G8" s="591"/>
      <c r="H8" s="592"/>
      <c r="I8" s="93">
        <v>1</v>
      </c>
      <c r="J8" s="92">
        <f aca="true" t="shared" si="0" ref="J8:J13">D8*I8</f>
        <v>0</v>
      </c>
      <c r="K8" s="62" t="s">
        <v>218</v>
      </c>
    </row>
    <row r="9" spans="1:11" ht="27">
      <c r="A9" s="589"/>
      <c r="B9" s="590"/>
      <c r="C9" s="22" t="s">
        <v>150</v>
      </c>
      <c r="D9" s="580"/>
      <c r="E9" s="581"/>
      <c r="F9" s="129" t="s">
        <v>213</v>
      </c>
      <c r="G9" s="591"/>
      <c r="H9" s="592"/>
      <c r="I9" s="93">
        <v>1</v>
      </c>
      <c r="J9" s="92">
        <f t="shared" si="0"/>
        <v>0</v>
      </c>
      <c r="K9" s="62" t="s">
        <v>218</v>
      </c>
    </row>
    <row r="10" spans="1:11" ht="44.25" customHeight="1">
      <c r="A10" s="612" t="s">
        <v>151</v>
      </c>
      <c r="B10" s="613"/>
      <c r="C10" s="22" t="s">
        <v>152</v>
      </c>
      <c r="D10" s="580"/>
      <c r="E10" s="581"/>
      <c r="F10" s="129" t="s">
        <v>213</v>
      </c>
      <c r="G10" s="591"/>
      <c r="H10" s="592"/>
      <c r="I10" s="93">
        <v>1</v>
      </c>
      <c r="J10" s="92">
        <f t="shared" si="0"/>
        <v>0</v>
      </c>
      <c r="K10" s="63" t="s">
        <v>219</v>
      </c>
    </row>
    <row r="11" spans="1:11" ht="40.5">
      <c r="A11" s="586"/>
      <c r="B11" s="587"/>
      <c r="C11" s="16" t="s">
        <v>153</v>
      </c>
      <c r="D11" s="580"/>
      <c r="E11" s="581"/>
      <c r="F11" s="129" t="s">
        <v>213</v>
      </c>
      <c r="G11" s="591"/>
      <c r="H11" s="592"/>
      <c r="I11" s="93">
        <v>10</v>
      </c>
      <c r="J11" s="92">
        <f t="shared" si="0"/>
        <v>0</v>
      </c>
      <c r="K11" s="63"/>
    </row>
    <row r="12" spans="1:11" ht="32.25" customHeight="1">
      <c r="A12" s="588"/>
      <c r="B12" s="587"/>
      <c r="C12" s="15" t="s">
        <v>154</v>
      </c>
      <c r="D12" s="600"/>
      <c r="E12" s="601"/>
      <c r="F12" s="129" t="s">
        <v>213</v>
      </c>
      <c r="G12" s="591"/>
      <c r="H12" s="592"/>
      <c r="I12" s="93">
        <v>1</v>
      </c>
      <c r="J12" s="92">
        <f t="shared" si="0"/>
        <v>0</v>
      </c>
      <c r="K12" s="63"/>
    </row>
    <row r="13" spans="1:11" ht="31.5" customHeight="1">
      <c r="A13" s="588"/>
      <c r="B13" s="587"/>
      <c r="C13" s="22" t="s">
        <v>155</v>
      </c>
      <c r="D13" s="580"/>
      <c r="E13" s="581"/>
      <c r="F13" s="129" t="s">
        <v>213</v>
      </c>
      <c r="G13" s="591"/>
      <c r="H13" s="592"/>
      <c r="I13" s="93">
        <v>1</v>
      </c>
      <c r="J13" s="92">
        <f t="shared" si="0"/>
        <v>0</v>
      </c>
      <c r="K13" s="62" t="s">
        <v>218</v>
      </c>
    </row>
    <row r="14" spans="1:11" ht="27">
      <c r="A14" s="588"/>
      <c r="B14" s="587"/>
      <c r="C14" s="16" t="s">
        <v>156</v>
      </c>
      <c r="D14" s="580"/>
      <c r="E14" s="581"/>
      <c r="F14" s="129" t="s">
        <v>213</v>
      </c>
      <c r="G14" s="591"/>
      <c r="H14" s="592"/>
      <c r="I14" s="93">
        <v>1</v>
      </c>
      <c r="J14" s="92">
        <f>D14*I14</f>
        <v>0</v>
      </c>
      <c r="K14" s="63" t="s">
        <v>220</v>
      </c>
    </row>
    <row r="15" spans="1:11" ht="25.5" customHeight="1">
      <c r="A15" s="589"/>
      <c r="B15" s="590"/>
      <c r="C15" s="15" t="s">
        <v>157</v>
      </c>
      <c r="D15" s="600"/>
      <c r="E15" s="601"/>
      <c r="F15" s="129" t="s">
        <v>213</v>
      </c>
      <c r="G15" s="591"/>
      <c r="H15" s="592"/>
      <c r="I15" s="93">
        <v>10</v>
      </c>
      <c r="J15" s="92">
        <f>D15*I15</f>
        <v>0</v>
      </c>
      <c r="K15" s="63"/>
    </row>
    <row r="16" spans="1:11" ht="54">
      <c r="A16" s="612" t="s">
        <v>158</v>
      </c>
      <c r="B16" s="613"/>
      <c r="C16" s="16" t="s">
        <v>159</v>
      </c>
      <c r="D16" s="580"/>
      <c r="E16" s="581"/>
      <c r="F16" s="129" t="s">
        <v>213</v>
      </c>
      <c r="G16" s="591"/>
      <c r="H16" s="592"/>
      <c r="I16" s="93">
        <v>1</v>
      </c>
      <c r="J16" s="92">
        <f aca="true" t="shared" si="1" ref="J16:J21">D16*I16</f>
        <v>0</v>
      </c>
      <c r="K16" s="63" t="s">
        <v>219</v>
      </c>
    </row>
    <row r="17" spans="1:11" ht="54" customHeight="1">
      <c r="A17" s="588"/>
      <c r="B17" s="587"/>
      <c r="C17" s="21" t="s">
        <v>160</v>
      </c>
      <c r="D17" s="580"/>
      <c r="E17" s="581"/>
      <c r="F17" s="129" t="s">
        <v>213</v>
      </c>
      <c r="G17" s="591"/>
      <c r="H17" s="592"/>
      <c r="I17" s="93">
        <v>1</v>
      </c>
      <c r="J17" s="92">
        <f t="shared" si="1"/>
        <v>0</v>
      </c>
      <c r="K17" s="62" t="s">
        <v>218</v>
      </c>
    </row>
    <row r="18" spans="1:11" ht="40.5">
      <c r="A18" s="588"/>
      <c r="B18" s="587"/>
      <c r="C18" s="22" t="s">
        <v>161</v>
      </c>
      <c r="D18" s="580"/>
      <c r="E18" s="581"/>
      <c r="F18" s="129" t="s">
        <v>213</v>
      </c>
      <c r="G18" s="591"/>
      <c r="H18" s="592"/>
      <c r="I18" s="93">
        <v>10</v>
      </c>
      <c r="J18" s="92">
        <f t="shared" si="1"/>
        <v>0</v>
      </c>
      <c r="K18" s="63"/>
    </row>
    <row r="19" spans="1:11" ht="27">
      <c r="A19" s="589"/>
      <c r="B19" s="590"/>
      <c r="C19" s="22" t="s">
        <v>162</v>
      </c>
      <c r="D19" s="580"/>
      <c r="E19" s="581"/>
      <c r="F19" s="129" t="s">
        <v>213</v>
      </c>
      <c r="G19" s="591"/>
      <c r="H19" s="592"/>
      <c r="I19" s="93">
        <v>1</v>
      </c>
      <c r="J19" s="92">
        <f t="shared" si="1"/>
        <v>0</v>
      </c>
      <c r="K19" s="62" t="s">
        <v>218</v>
      </c>
    </row>
    <row r="20" spans="1:11" ht="27">
      <c r="A20" s="612" t="s">
        <v>163</v>
      </c>
      <c r="B20" s="613"/>
      <c r="C20" s="2" t="s">
        <v>164</v>
      </c>
      <c r="D20" s="580"/>
      <c r="E20" s="581"/>
      <c r="F20" s="131" t="s">
        <v>213</v>
      </c>
      <c r="G20" s="591"/>
      <c r="H20" s="592"/>
      <c r="I20" s="93">
        <v>1</v>
      </c>
      <c r="J20" s="92">
        <f t="shared" si="1"/>
        <v>0</v>
      </c>
      <c r="K20" s="64" t="s">
        <v>221</v>
      </c>
    </row>
    <row r="21" spans="1:11" ht="40.5">
      <c r="A21" s="588"/>
      <c r="B21" s="587"/>
      <c r="C21" s="22" t="s">
        <v>165</v>
      </c>
      <c r="D21" s="580"/>
      <c r="E21" s="581"/>
      <c r="F21" s="131" t="s">
        <v>213</v>
      </c>
      <c r="G21" s="591"/>
      <c r="H21" s="592"/>
      <c r="I21" s="93">
        <v>1</v>
      </c>
      <c r="J21" s="149">
        <f t="shared" si="1"/>
        <v>0</v>
      </c>
      <c r="K21" s="63"/>
    </row>
    <row r="22" spans="1:11" ht="20.25" customHeight="1">
      <c r="A22" s="588"/>
      <c r="B22" s="587"/>
      <c r="C22" s="397" t="s">
        <v>166</v>
      </c>
      <c r="D22" s="146" t="s">
        <v>214</v>
      </c>
      <c r="E22" s="206"/>
      <c r="F22" s="118" t="s">
        <v>213</v>
      </c>
      <c r="G22" s="591"/>
      <c r="H22" s="592"/>
      <c r="I22" s="145">
        <v>5</v>
      </c>
      <c r="J22" s="148">
        <f>E22*I22</f>
        <v>0</v>
      </c>
      <c r="K22" s="616" t="s">
        <v>222</v>
      </c>
    </row>
    <row r="23" spans="1:11" ht="23.25" customHeight="1" thickBot="1">
      <c r="A23" s="614"/>
      <c r="B23" s="615"/>
      <c r="C23" s="599"/>
      <c r="D23" s="130" t="s">
        <v>215</v>
      </c>
      <c r="E23" s="207"/>
      <c r="F23" s="131" t="s">
        <v>213</v>
      </c>
      <c r="G23" s="609"/>
      <c r="H23" s="610"/>
      <c r="I23" s="142">
        <v>1</v>
      </c>
      <c r="J23" s="148">
        <f>E23*I23</f>
        <v>0</v>
      </c>
      <c r="K23" s="617"/>
    </row>
    <row r="24" spans="1:13" ht="36" customHeight="1" thickBot="1">
      <c r="A24" s="65" t="s">
        <v>40</v>
      </c>
      <c r="B24" s="66" t="s">
        <v>41</v>
      </c>
      <c r="C24" s="66" t="s">
        <v>180</v>
      </c>
      <c r="D24" s="593"/>
      <c r="E24" s="594"/>
      <c r="F24" s="594"/>
      <c r="G24" s="594"/>
      <c r="H24" s="594"/>
      <c r="I24" s="594"/>
      <c r="J24" s="594"/>
      <c r="K24" s="595"/>
      <c r="L24" s="61"/>
      <c r="M24" s="25"/>
    </row>
    <row r="25" spans="1:11" ht="18" customHeight="1">
      <c r="A25" s="412" t="s">
        <v>196</v>
      </c>
      <c r="B25" s="226" t="s">
        <v>251</v>
      </c>
      <c r="C25" s="51" t="s">
        <v>141</v>
      </c>
      <c r="D25" s="125"/>
      <c r="E25" s="121"/>
      <c r="F25" s="121"/>
      <c r="G25" s="89"/>
      <c r="H25" s="61"/>
      <c r="I25" s="61"/>
      <c r="J25" s="61"/>
      <c r="K25" s="61"/>
    </row>
    <row r="26" spans="1:10" ht="18" customHeight="1" thickBot="1">
      <c r="A26" s="413"/>
      <c r="B26" s="415"/>
      <c r="C26" s="54" t="s">
        <v>142</v>
      </c>
      <c r="D26" s="126"/>
      <c r="E26" s="122"/>
      <c r="F26" s="122"/>
      <c r="G26" s="90"/>
      <c r="H26" s="61"/>
      <c r="I26" s="1" t="s">
        <v>194</v>
      </c>
      <c r="J26" s="25"/>
    </row>
    <row r="27" spans="1:10" ht="18" customHeight="1">
      <c r="A27" s="413"/>
      <c r="B27" s="415"/>
      <c r="C27" s="54" t="s">
        <v>143</v>
      </c>
      <c r="D27" s="126"/>
      <c r="E27" s="122"/>
      <c r="F27" s="122"/>
      <c r="G27" s="90"/>
      <c r="I27" s="381">
        <f>SUM(J5:J23)</f>
        <v>0</v>
      </c>
      <c r="J27" s="417"/>
    </row>
    <row r="28" spans="1:10" ht="18" customHeight="1" thickBot="1">
      <c r="A28" s="413"/>
      <c r="B28" s="415"/>
      <c r="C28" s="54" t="s">
        <v>183</v>
      </c>
      <c r="D28" s="126"/>
      <c r="E28" s="122"/>
      <c r="F28" s="122"/>
      <c r="G28" s="90"/>
      <c r="I28" s="418"/>
      <c r="J28" s="419"/>
    </row>
    <row r="29" spans="1:9" ht="18" customHeight="1" thickBot="1">
      <c r="A29" s="414"/>
      <c r="B29" s="416"/>
      <c r="C29" s="57" t="s">
        <v>145</v>
      </c>
      <c r="D29" s="127"/>
      <c r="E29" s="123"/>
      <c r="F29" s="123"/>
      <c r="G29" s="91"/>
      <c r="I29" s="88"/>
    </row>
    <row r="30" spans="1:9" ht="18" customHeight="1" thickBot="1">
      <c r="A30" s="412" t="s">
        <v>276</v>
      </c>
      <c r="B30" s="226" t="s">
        <v>251</v>
      </c>
      <c r="C30" s="51" t="s">
        <v>246</v>
      </c>
      <c r="D30" s="125"/>
      <c r="E30" s="121"/>
      <c r="F30" s="121"/>
      <c r="G30" s="89"/>
      <c r="I30" s="1" t="s">
        <v>195</v>
      </c>
    </row>
    <row r="31" spans="1:11" ht="18" customHeight="1">
      <c r="A31" s="413"/>
      <c r="B31" s="415"/>
      <c r="C31" s="54" t="s">
        <v>247</v>
      </c>
      <c r="D31" s="126"/>
      <c r="E31" s="122"/>
      <c r="F31" s="122"/>
      <c r="G31" s="90"/>
      <c r="I31" s="420">
        <f>SUM('５項目総計'!E10)</f>
        <v>0</v>
      </c>
      <c r="J31" s="421"/>
      <c r="K31" s="611" t="s">
        <v>285</v>
      </c>
    </row>
    <row r="32" spans="1:11" ht="18" customHeight="1" thickBot="1">
      <c r="A32" s="413"/>
      <c r="B32" s="415"/>
      <c r="C32" s="54" t="s">
        <v>248</v>
      </c>
      <c r="D32" s="126"/>
      <c r="E32" s="122"/>
      <c r="F32" s="122"/>
      <c r="G32" s="90"/>
      <c r="I32" s="422"/>
      <c r="J32" s="423"/>
      <c r="K32" s="611"/>
    </row>
    <row r="33" spans="1:11" ht="18" customHeight="1">
      <c r="A33" s="413"/>
      <c r="B33" s="415"/>
      <c r="C33" s="54" t="s">
        <v>249</v>
      </c>
      <c r="D33" s="126"/>
      <c r="E33" s="122"/>
      <c r="F33" s="122"/>
      <c r="G33" s="90"/>
      <c r="K33" s="611"/>
    </row>
    <row r="34" spans="1:7" ht="18" customHeight="1" thickBot="1">
      <c r="A34" s="414"/>
      <c r="B34" s="416"/>
      <c r="C34" s="57" t="s">
        <v>250</v>
      </c>
      <c r="D34" s="128"/>
      <c r="E34" s="124"/>
      <c r="F34" s="124"/>
      <c r="G34" s="91"/>
    </row>
  </sheetData>
  <sheetProtection/>
  <mergeCells count="58">
    <mergeCell ref="I27:J28"/>
    <mergeCell ref="I31:J32"/>
    <mergeCell ref="A25:A29"/>
    <mergeCell ref="B26:B29"/>
    <mergeCell ref="A30:A34"/>
    <mergeCell ref="B31:B34"/>
    <mergeCell ref="K31:K33"/>
    <mergeCell ref="A10:B15"/>
    <mergeCell ref="A16:B19"/>
    <mergeCell ref="A20:B23"/>
    <mergeCell ref="K22:K23"/>
    <mergeCell ref="D21:E21"/>
    <mergeCell ref="G21:H21"/>
    <mergeCell ref="D10:E10"/>
    <mergeCell ref="D20:E20"/>
    <mergeCell ref="G18:H18"/>
    <mergeCell ref="G22:H22"/>
    <mergeCell ref="G23:H23"/>
    <mergeCell ref="G8:H8"/>
    <mergeCell ref="G9:H9"/>
    <mergeCell ref="G10:H10"/>
    <mergeCell ref="G14:H14"/>
    <mergeCell ref="G12:H12"/>
    <mergeCell ref="G20:H20"/>
    <mergeCell ref="G11:H11"/>
    <mergeCell ref="G15:H15"/>
    <mergeCell ref="G19:H19"/>
    <mergeCell ref="G5:H5"/>
    <mergeCell ref="D18:E18"/>
    <mergeCell ref="D19:E19"/>
    <mergeCell ref="D17:E17"/>
    <mergeCell ref="D12:E12"/>
    <mergeCell ref="D16:E16"/>
    <mergeCell ref="I3:I4"/>
    <mergeCell ref="J3:J4"/>
    <mergeCell ref="K3:K4"/>
    <mergeCell ref="G4:H4"/>
    <mergeCell ref="G7:H7"/>
    <mergeCell ref="D24:K24"/>
    <mergeCell ref="D4:F4"/>
    <mergeCell ref="C22:C23"/>
    <mergeCell ref="D14:E14"/>
    <mergeCell ref="D15:E15"/>
    <mergeCell ref="G13:H13"/>
    <mergeCell ref="G16:H16"/>
    <mergeCell ref="G17:H17"/>
    <mergeCell ref="D8:E8"/>
    <mergeCell ref="D9:E9"/>
    <mergeCell ref="C5:C6"/>
    <mergeCell ref="D13:E13"/>
    <mergeCell ref="K5:K6"/>
    <mergeCell ref="D7:E7"/>
    <mergeCell ref="A3:B4"/>
    <mergeCell ref="C3:C4"/>
    <mergeCell ref="E3:H3"/>
    <mergeCell ref="A5:B9"/>
    <mergeCell ref="G6:H6"/>
    <mergeCell ref="D11:E11"/>
  </mergeCells>
  <printOptions horizontalCentered="1" verticalCentered="1"/>
  <pageMargins left="0.7" right="0.7" top="0.75" bottom="0.75" header="0.3" footer="0.3"/>
  <pageSetup fitToHeight="1" fitToWidth="1" horizontalDpi="600" verticalDpi="600" orientation="landscape" paperSize="10" scale="58" r:id="rId1"/>
</worksheet>
</file>

<file path=xl/worksheets/sheet6.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H38" sqref="H38"/>
    </sheetView>
  </sheetViews>
  <sheetFormatPr defaultColWidth="12.875" defaultRowHeight="13.5"/>
  <cols>
    <col min="1" max="2" width="12.875" style="1" customWidth="1"/>
    <col min="3" max="3" width="29.125" style="1" customWidth="1"/>
    <col min="4" max="6" width="12.875" style="1" customWidth="1"/>
    <col min="7" max="7" width="36.125" style="160" customWidth="1"/>
    <col min="8" max="8" width="12.875" style="1" customWidth="1"/>
    <col min="9" max="9" width="8.25390625" style="1" customWidth="1"/>
    <col min="10" max="10" width="9.00390625" style="1" customWidth="1"/>
    <col min="11" max="11" width="8.875" style="1" customWidth="1"/>
    <col min="12" max="16384" width="12.875" style="1" customWidth="1"/>
  </cols>
  <sheetData>
    <row r="1" spans="1:5" ht="19.5" customHeight="1">
      <c r="A1" s="3" t="s">
        <v>282</v>
      </c>
      <c r="E1" s="1" t="s">
        <v>118</v>
      </c>
    </row>
    <row r="2" ht="14.25" thickBot="1">
      <c r="G2" s="166"/>
    </row>
    <row r="3" spans="1:11" ht="18" customHeight="1">
      <c r="A3" s="381" t="s">
        <v>73</v>
      </c>
      <c r="B3" s="545"/>
      <c r="C3" s="385" t="s">
        <v>8</v>
      </c>
      <c r="D3" s="433" t="s">
        <v>176</v>
      </c>
      <c r="E3" s="434"/>
      <c r="F3" s="434"/>
      <c r="G3" s="693" t="s">
        <v>229</v>
      </c>
      <c r="H3" s="393" t="s">
        <v>187</v>
      </c>
      <c r="I3" s="433" t="s">
        <v>74</v>
      </c>
      <c r="J3" s="537"/>
      <c r="K3" s="538"/>
    </row>
    <row r="4" spans="1:11" ht="18" customHeight="1" thickBot="1">
      <c r="A4" s="546"/>
      <c r="B4" s="547"/>
      <c r="C4" s="386"/>
      <c r="D4" s="377"/>
      <c r="E4" s="435"/>
      <c r="F4" s="435"/>
      <c r="G4" s="602"/>
      <c r="H4" s="432"/>
      <c r="I4" s="672"/>
      <c r="J4" s="673"/>
      <c r="K4" s="674"/>
    </row>
    <row r="5" spans="1:11" ht="35.25" customHeight="1" thickTop="1">
      <c r="A5" s="236" t="s">
        <v>167</v>
      </c>
      <c r="B5" s="67"/>
      <c r="C5" s="68" t="s">
        <v>168</v>
      </c>
      <c r="D5" s="703"/>
      <c r="E5" s="704"/>
      <c r="F5" s="704"/>
      <c r="G5" s="165" t="s">
        <v>230</v>
      </c>
      <c r="H5" s="208"/>
      <c r="I5" s="695"/>
      <c r="J5" s="696"/>
      <c r="K5" s="697"/>
    </row>
    <row r="6" spans="1:11" ht="36" customHeight="1">
      <c r="A6" s="231"/>
      <c r="B6" s="69"/>
      <c r="C6" s="70" t="s">
        <v>42</v>
      </c>
      <c r="D6" s="665"/>
      <c r="E6" s="666"/>
      <c r="F6" s="666"/>
      <c r="G6" s="165" t="s">
        <v>230</v>
      </c>
      <c r="H6" s="209"/>
      <c r="I6" s="698"/>
      <c r="J6" s="699"/>
      <c r="K6" s="700"/>
    </row>
    <row r="7" spans="1:11" ht="18" customHeight="1">
      <c r="A7" s="231"/>
      <c r="B7" s="69"/>
      <c r="C7" s="632" t="s">
        <v>43</v>
      </c>
      <c r="D7" s="654"/>
      <c r="E7" s="655"/>
      <c r="F7" s="655"/>
      <c r="G7" s="652" t="s">
        <v>223</v>
      </c>
      <c r="H7" s="687"/>
      <c r="I7" s="640"/>
      <c r="J7" s="641"/>
      <c r="K7" s="642"/>
    </row>
    <row r="8" spans="1:11" ht="18" customHeight="1">
      <c r="A8" s="231"/>
      <c r="B8" s="69"/>
      <c r="C8" s="634"/>
      <c r="D8" s="663"/>
      <c r="E8" s="664"/>
      <c r="F8" s="664"/>
      <c r="G8" s="685"/>
      <c r="H8" s="688"/>
      <c r="I8" s="643"/>
      <c r="J8" s="644"/>
      <c r="K8" s="645"/>
    </row>
    <row r="9" spans="1:11" ht="18" customHeight="1">
      <c r="A9" s="231"/>
      <c r="B9" s="69"/>
      <c r="C9" s="635"/>
      <c r="D9" s="658"/>
      <c r="E9" s="659"/>
      <c r="F9" s="659"/>
      <c r="G9" s="686"/>
      <c r="H9" s="689"/>
      <c r="I9" s="646"/>
      <c r="J9" s="647"/>
      <c r="K9" s="648"/>
    </row>
    <row r="10" spans="1:11" ht="18" customHeight="1">
      <c r="A10" s="231"/>
      <c r="B10" s="69"/>
      <c r="C10" s="632" t="s">
        <v>44</v>
      </c>
      <c r="D10" s="654"/>
      <c r="E10" s="655"/>
      <c r="F10" s="655"/>
      <c r="G10" s="652" t="s">
        <v>224</v>
      </c>
      <c r="H10" s="687"/>
      <c r="I10" s="649"/>
      <c r="J10" s="641"/>
      <c r="K10" s="642"/>
    </row>
    <row r="11" spans="1:11" ht="18" customHeight="1" thickBot="1">
      <c r="A11" s="232"/>
      <c r="B11" s="71"/>
      <c r="C11" s="633"/>
      <c r="D11" s="656"/>
      <c r="E11" s="657"/>
      <c r="F11" s="657"/>
      <c r="G11" s="653"/>
      <c r="H11" s="705"/>
      <c r="I11" s="650"/>
      <c r="J11" s="644"/>
      <c r="K11" s="645"/>
    </row>
    <row r="12" spans="1:11" ht="33.75" customHeight="1">
      <c r="A12" s="636" t="s">
        <v>45</v>
      </c>
      <c r="B12" s="637"/>
      <c r="C12" s="13" t="s">
        <v>169</v>
      </c>
      <c r="D12" s="658"/>
      <c r="E12" s="659"/>
      <c r="F12" s="659"/>
      <c r="G12" s="159" t="s">
        <v>225</v>
      </c>
      <c r="H12" s="210"/>
      <c r="I12" s="651"/>
      <c r="J12" s="505"/>
      <c r="K12" s="506"/>
    </row>
    <row r="13" spans="1:11" ht="31.5" customHeight="1">
      <c r="A13" s="636"/>
      <c r="B13" s="637"/>
      <c r="C13" s="10" t="s">
        <v>46</v>
      </c>
      <c r="D13" s="665"/>
      <c r="E13" s="666"/>
      <c r="F13" s="666"/>
      <c r="G13" s="161" t="s">
        <v>225</v>
      </c>
      <c r="H13" s="211"/>
      <c r="I13" s="662"/>
      <c r="J13" s="508"/>
      <c r="K13" s="509"/>
    </row>
    <row r="14" spans="1:11" ht="33" customHeight="1" thickBot="1">
      <c r="A14" s="638"/>
      <c r="B14" s="639"/>
      <c r="C14" s="11" t="s">
        <v>47</v>
      </c>
      <c r="D14" s="667"/>
      <c r="E14" s="668"/>
      <c r="F14" s="668"/>
      <c r="G14" s="162" t="s">
        <v>225</v>
      </c>
      <c r="H14" s="212"/>
      <c r="I14" s="679"/>
      <c r="J14" s="515"/>
      <c r="K14" s="516"/>
    </row>
    <row r="15" spans="1:11" ht="36" customHeight="1" thickBot="1">
      <c r="A15" s="660" t="s">
        <v>48</v>
      </c>
      <c r="B15" s="661"/>
      <c r="C15" s="72" t="s">
        <v>170</v>
      </c>
      <c r="D15" s="658"/>
      <c r="E15" s="659"/>
      <c r="F15" s="659"/>
      <c r="G15" s="163" t="s">
        <v>226</v>
      </c>
      <c r="H15" s="213"/>
      <c r="I15" s="680"/>
      <c r="J15" s="681"/>
      <c r="K15" s="682"/>
    </row>
    <row r="16" spans="1:11" ht="18" customHeight="1">
      <c r="A16" s="618" t="s">
        <v>171</v>
      </c>
      <c r="B16" s="619"/>
      <c r="C16" s="683" t="s">
        <v>172</v>
      </c>
      <c r="D16" s="626"/>
      <c r="E16" s="627"/>
      <c r="F16" s="627"/>
      <c r="G16" s="630" t="s">
        <v>225</v>
      </c>
      <c r="H16" s="624"/>
      <c r="I16" s="701"/>
      <c r="J16" s="537"/>
      <c r="K16" s="538"/>
    </row>
    <row r="17" spans="1:11" ht="18" customHeight="1">
      <c r="A17" s="620"/>
      <c r="B17" s="621"/>
      <c r="C17" s="684"/>
      <c r="D17" s="690"/>
      <c r="E17" s="691"/>
      <c r="F17" s="691"/>
      <c r="G17" s="694"/>
      <c r="H17" s="692"/>
      <c r="I17" s="706"/>
      <c r="J17" s="673"/>
      <c r="K17" s="674"/>
    </row>
    <row r="18" spans="1:11" ht="18" customHeight="1" thickBot="1">
      <c r="A18" s="622"/>
      <c r="B18" s="623"/>
      <c r="C18" s="375"/>
      <c r="D18" s="628"/>
      <c r="E18" s="629"/>
      <c r="F18" s="629"/>
      <c r="G18" s="631"/>
      <c r="H18" s="625"/>
      <c r="I18" s="702"/>
      <c r="J18" s="502"/>
      <c r="K18" s="503"/>
    </row>
    <row r="19" spans="1:11" ht="18" customHeight="1">
      <c r="A19" s="675" t="s">
        <v>49</v>
      </c>
      <c r="B19" s="676"/>
      <c r="C19" s="374" t="s">
        <v>173</v>
      </c>
      <c r="D19" s="626"/>
      <c r="E19" s="627"/>
      <c r="F19" s="627"/>
      <c r="G19" s="630" t="s">
        <v>227</v>
      </c>
      <c r="H19" s="624"/>
      <c r="I19" s="701"/>
      <c r="J19" s="537"/>
      <c r="K19" s="538"/>
    </row>
    <row r="20" spans="1:11" ht="18" customHeight="1" thickBot="1">
      <c r="A20" s="677"/>
      <c r="B20" s="678"/>
      <c r="C20" s="375"/>
      <c r="D20" s="628"/>
      <c r="E20" s="629"/>
      <c r="F20" s="629"/>
      <c r="G20" s="631"/>
      <c r="H20" s="625"/>
      <c r="I20" s="702"/>
      <c r="J20" s="502"/>
      <c r="K20" s="503"/>
    </row>
    <row r="21" spans="1:11" ht="18" customHeight="1">
      <c r="A21" s="28" t="s">
        <v>174</v>
      </c>
      <c r="B21" s="24"/>
      <c r="C21" s="670" t="s">
        <v>175</v>
      </c>
      <c r="D21" s="626"/>
      <c r="E21" s="627"/>
      <c r="F21" s="627"/>
      <c r="G21" s="630" t="s">
        <v>228</v>
      </c>
      <c r="H21" s="624"/>
      <c r="I21" s="701"/>
      <c r="J21" s="537"/>
      <c r="K21" s="538"/>
    </row>
    <row r="22" spans="1:11" ht="18" customHeight="1" thickBot="1">
      <c r="A22" s="27"/>
      <c r="B22" s="26"/>
      <c r="C22" s="599"/>
      <c r="D22" s="628"/>
      <c r="E22" s="629"/>
      <c r="F22" s="629"/>
      <c r="G22" s="631"/>
      <c r="H22" s="625"/>
      <c r="I22" s="702"/>
      <c r="J22" s="502"/>
      <c r="K22" s="503"/>
    </row>
    <row r="23" spans="1:11" ht="18" customHeight="1">
      <c r="A23" s="437" t="s">
        <v>40</v>
      </c>
      <c r="B23" s="439" t="s">
        <v>41</v>
      </c>
      <c r="C23" s="671" t="s">
        <v>180</v>
      </c>
      <c r="D23" s="446"/>
      <c r="E23" s="447"/>
      <c r="F23" s="447"/>
      <c r="G23" s="447"/>
      <c r="H23" s="447"/>
      <c r="I23" s="447"/>
      <c r="J23" s="448"/>
      <c r="K23" s="449"/>
    </row>
    <row r="24" spans="1:11" ht="18" customHeight="1" thickBot="1">
      <c r="A24" s="438"/>
      <c r="B24" s="440"/>
      <c r="C24" s="442"/>
      <c r="D24" s="450"/>
      <c r="E24" s="451"/>
      <c r="F24" s="451"/>
      <c r="G24" s="451"/>
      <c r="H24" s="451"/>
      <c r="I24" s="451"/>
      <c r="J24" s="452"/>
      <c r="K24" s="453"/>
    </row>
    <row r="25" spans="1:8" ht="18" customHeight="1">
      <c r="A25" s="412" t="s">
        <v>197</v>
      </c>
      <c r="B25" s="226" t="s">
        <v>251</v>
      </c>
      <c r="C25" s="51" t="s">
        <v>141</v>
      </c>
      <c r="D25" s="73"/>
      <c r="E25" s="73"/>
      <c r="F25" s="74"/>
      <c r="G25" s="164"/>
      <c r="H25" s="88"/>
    </row>
    <row r="26" spans="1:9" ht="18" customHeight="1" thickBot="1">
      <c r="A26" s="413"/>
      <c r="B26" s="415"/>
      <c r="C26" s="54" t="s">
        <v>142</v>
      </c>
      <c r="D26" s="55"/>
      <c r="E26" s="55"/>
      <c r="F26" s="56"/>
      <c r="G26" s="164"/>
      <c r="H26" s="1" t="s">
        <v>198</v>
      </c>
      <c r="I26" s="25"/>
    </row>
    <row r="27" spans="1:8" ht="18" customHeight="1">
      <c r="A27" s="413"/>
      <c r="B27" s="415"/>
      <c r="C27" s="54" t="s">
        <v>143</v>
      </c>
      <c r="D27" s="55"/>
      <c r="E27" s="55"/>
      <c r="F27" s="56"/>
      <c r="G27" s="164"/>
      <c r="H27" s="427">
        <f>SUM(H5:H22)</f>
        <v>0</v>
      </c>
    </row>
    <row r="28" spans="1:8" ht="18" customHeight="1" thickBot="1">
      <c r="A28" s="413"/>
      <c r="B28" s="415"/>
      <c r="C28" s="54" t="s">
        <v>183</v>
      </c>
      <c r="D28" s="55"/>
      <c r="E28" s="55"/>
      <c r="F28" s="56"/>
      <c r="G28" s="164"/>
      <c r="H28" s="428"/>
    </row>
    <row r="29" spans="1:8" ht="18" customHeight="1" thickBot="1">
      <c r="A29" s="414"/>
      <c r="B29" s="416"/>
      <c r="C29" s="57" t="s">
        <v>145</v>
      </c>
      <c r="D29" s="58"/>
      <c r="E29" s="58"/>
      <c r="F29" s="59"/>
      <c r="G29" s="164"/>
      <c r="H29" s="88"/>
    </row>
    <row r="30" spans="1:8" ht="18" customHeight="1" thickBot="1">
      <c r="A30" s="412" t="s">
        <v>277</v>
      </c>
      <c r="B30" s="226" t="s">
        <v>251</v>
      </c>
      <c r="C30" s="51" t="s">
        <v>246</v>
      </c>
      <c r="D30" s="52"/>
      <c r="E30" s="52"/>
      <c r="F30" s="53"/>
      <c r="G30" s="164"/>
      <c r="H30" s="1" t="s">
        <v>199</v>
      </c>
    </row>
    <row r="31" spans="1:11" ht="18" customHeight="1">
      <c r="A31" s="413"/>
      <c r="B31" s="415"/>
      <c r="C31" s="54" t="s">
        <v>247</v>
      </c>
      <c r="D31" s="55"/>
      <c r="E31" s="55"/>
      <c r="F31" s="56"/>
      <c r="G31" s="164"/>
      <c r="H31" s="429">
        <f>SUM('５項目総計'!F10:F10)</f>
        <v>0</v>
      </c>
      <c r="I31" s="251" t="s">
        <v>283</v>
      </c>
      <c r="J31" s="251"/>
      <c r="K31" s="251"/>
    </row>
    <row r="32" spans="1:11" ht="18" customHeight="1" thickBot="1">
      <c r="A32" s="413"/>
      <c r="B32" s="415"/>
      <c r="C32" s="54" t="s">
        <v>248</v>
      </c>
      <c r="D32" s="55"/>
      <c r="E32" s="55"/>
      <c r="F32" s="56"/>
      <c r="G32" s="164"/>
      <c r="H32" s="430"/>
      <c r="I32" s="669" t="s">
        <v>284</v>
      </c>
      <c r="J32" s="669"/>
      <c r="K32" s="669"/>
    </row>
    <row r="33" spans="1:11" ht="18" customHeight="1">
      <c r="A33" s="413"/>
      <c r="B33" s="415"/>
      <c r="C33" s="54" t="s">
        <v>249</v>
      </c>
      <c r="D33" s="55"/>
      <c r="E33" s="55"/>
      <c r="F33" s="56"/>
      <c r="G33" s="164"/>
      <c r="I33" s="669"/>
      <c r="J33" s="669"/>
      <c r="K33" s="669"/>
    </row>
    <row r="34" spans="1:8" ht="18" customHeight="1" thickBot="1">
      <c r="A34" s="414"/>
      <c r="B34" s="416"/>
      <c r="C34" s="57" t="s">
        <v>250</v>
      </c>
      <c r="D34" s="58"/>
      <c r="E34" s="58"/>
      <c r="F34" s="59"/>
      <c r="G34" s="164"/>
      <c r="H34" s="88"/>
    </row>
  </sheetData>
  <sheetProtection/>
  <mergeCells count="58">
    <mergeCell ref="I5:K5"/>
    <mergeCell ref="I6:K6"/>
    <mergeCell ref="I21:K22"/>
    <mergeCell ref="D23:K24"/>
    <mergeCell ref="D5:F5"/>
    <mergeCell ref="D3:F4"/>
    <mergeCell ref="D15:F15"/>
    <mergeCell ref="H10:H11"/>
    <mergeCell ref="I16:K18"/>
    <mergeCell ref="I19:K20"/>
    <mergeCell ref="H27:H28"/>
    <mergeCell ref="H31:H32"/>
    <mergeCell ref="H7:H9"/>
    <mergeCell ref="D16:F18"/>
    <mergeCell ref="H16:H18"/>
    <mergeCell ref="G3:G4"/>
    <mergeCell ref="G16:G18"/>
    <mergeCell ref="G19:G20"/>
    <mergeCell ref="D19:F20"/>
    <mergeCell ref="A3:B4"/>
    <mergeCell ref="C3:C4"/>
    <mergeCell ref="H3:H4"/>
    <mergeCell ref="I3:K4"/>
    <mergeCell ref="A19:B20"/>
    <mergeCell ref="I14:K14"/>
    <mergeCell ref="I15:K15"/>
    <mergeCell ref="C16:C18"/>
    <mergeCell ref="G7:G9"/>
    <mergeCell ref="D6:F6"/>
    <mergeCell ref="A15:B15"/>
    <mergeCell ref="I13:K13"/>
    <mergeCell ref="D7:F9"/>
    <mergeCell ref="D13:F13"/>
    <mergeCell ref="D14:F14"/>
    <mergeCell ref="I32:K33"/>
    <mergeCell ref="C21:C22"/>
    <mergeCell ref="A23:A24"/>
    <mergeCell ref="B23:B24"/>
    <mergeCell ref="C23:C24"/>
    <mergeCell ref="C10:C11"/>
    <mergeCell ref="C7:C9"/>
    <mergeCell ref="A12:B14"/>
    <mergeCell ref="I7:K9"/>
    <mergeCell ref="I10:K11"/>
    <mergeCell ref="I12:K12"/>
    <mergeCell ref="G10:G11"/>
    <mergeCell ref="D10:F11"/>
    <mergeCell ref="D12:F12"/>
    <mergeCell ref="A16:B18"/>
    <mergeCell ref="A25:A29"/>
    <mergeCell ref="B26:B29"/>
    <mergeCell ref="A30:A34"/>
    <mergeCell ref="B31:B34"/>
    <mergeCell ref="H21:H22"/>
    <mergeCell ref="H19:H20"/>
    <mergeCell ref="C19:C20"/>
    <mergeCell ref="D21:F22"/>
    <mergeCell ref="G21:G22"/>
  </mergeCells>
  <printOptions horizontalCentered="1" verticalCentered="1"/>
  <pageMargins left="0.7" right="0.28" top="0.75" bottom="0.31" header="0.3" footer="0.3"/>
  <pageSetup fitToHeight="1" fitToWidth="1" horizontalDpi="600" verticalDpi="600" orientation="landscape" paperSize="10" scale="8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2014-05-30T07:33:19Z</dcterms:created>
  <dcterms:modified xsi:type="dcterms:W3CDTF">2023-06-22T07:22:54Z</dcterms:modified>
  <cp:category/>
  <cp:version/>
  <cp:contentType/>
  <cp:contentStatus/>
</cp:coreProperties>
</file>